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3"/>
  </bookViews>
  <sheets>
    <sheet name="завтр 1-4" sheetId="1" r:id="rId1"/>
    <sheet name="завтрак 96,00" sheetId="2" r:id="rId2"/>
    <sheet name="ОВЗ 1-4 186,00" sheetId="7" r:id="rId3"/>
    <sheet name="завт 1-4 № 3" sheetId="8" state="hidden" r:id="rId4"/>
    <sheet name="ОВЗ 5-11 196,00" sheetId="14" r:id="rId5"/>
    <sheet name="обед (2 бл)" sheetId="9" state="hidden" r:id="rId6"/>
    <sheet name="завтр 1-4 № 3" sheetId="10" state="hidden" r:id="rId7"/>
    <sheet name="завтр 1-4 №4,8,16" sheetId="11" state="hidden" r:id="rId8"/>
    <sheet name="завтрак 1-4 №1" sheetId="12" state="hidden" r:id="rId9"/>
    <sheet name="завтрак 5-11" sheetId="13" state="hidden" r:id="rId10"/>
    <sheet name="обед  5-11" sheetId="6" state="hidden" r:id="rId11"/>
    <sheet name="таблица" sheetId="15" r:id="rId12"/>
    <sheet name="обед 1-4" sheetId="16" r:id="rId13"/>
    <sheet name="обед 5-11" sheetId="17" r:id="rId14"/>
  </sheets>
  <definedNames>
    <definedName name="_xlnm.Print_Area" localSheetId="0">'завтр 1-4'!$A$1:$R$52</definedName>
    <definedName name="_xlnm.Print_Area" localSheetId="9">'завтрак 5-11'!$A$1:$R$43</definedName>
    <definedName name="_xlnm.Print_Area" localSheetId="1">'завтрак 96,00'!$A$1:$R$51</definedName>
    <definedName name="_xlnm.Print_Area" localSheetId="10">'обед  5-11'!$A$1:$R$47</definedName>
    <definedName name="_xlnm.Print_Area" localSheetId="2">'ОВЗ 1-4 186,00'!$A$1:$R$90</definedName>
    <definedName name="_xlnm.Print_Area" localSheetId="4">'ОВЗ 5-11 196,00'!$A$1:$R$88</definedName>
  </definedNames>
  <calcPr calcId="125725" refMode="R1C1"/>
</workbook>
</file>

<file path=xl/calcChain.xml><?xml version="1.0" encoding="utf-8"?>
<calcChain xmlns="http://schemas.openxmlformats.org/spreadsheetml/2006/main">
  <c r="R69" i="14"/>
  <c r="P69"/>
  <c r="O69"/>
  <c r="N69"/>
  <c r="M69"/>
  <c r="R68" i="7"/>
  <c r="P68"/>
  <c r="O68"/>
  <c r="N68"/>
  <c r="M68"/>
  <c r="I69" i="14" l="1"/>
  <c r="G69"/>
  <c r="F69"/>
  <c r="E69"/>
  <c r="D69"/>
  <c r="I54"/>
  <c r="G54"/>
  <c r="F54"/>
  <c r="E54"/>
  <c r="D54"/>
  <c r="R26"/>
  <c r="P26"/>
  <c r="O26"/>
  <c r="N26"/>
  <c r="M26"/>
  <c r="L26"/>
  <c r="I26"/>
  <c r="G26"/>
  <c r="F26"/>
  <c r="E26"/>
  <c r="D26"/>
  <c r="I68" i="7"/>
  <c r="G68"/>
  <c r="F68"/>
  <c r="E68"/>
  <c r="D68"/>
  <c r="I53"/>
  <c r="G53"/>
  <c r="F53"/>
  <c r="E53"/>
  <c r="D53"/>
  <c r="R26"/>
  <c r="P26"/>
  <c r="O26"/>
  <c r="N26"/>
  <c r="M26"/>
  <c r="L26"/>
  <c r="I26"/>
  <c r="G26"/>
  <c r="F26"/>
  <c r="E26"/>
  <c r="D26"/>
  <c r="N45" i="15"/>
  <c r="M45"/>
  <c r="L45"/>
  <c r="K45"/>
  <c r="J45"/>
  <c r="O44"/>
  <c r="O43"/>
  <c r="O42"/>
  <c r="O41"/>
  <c r="O45" s="1"/>
  <c r="O40"/>
  <c r="N31"/>
  <c r="M31"/>
  <c r="L31"/>
  <c r="K31"/>
  <c r="J31"/>
  <c r="O30"/>
  <c r="O29"/>
  <c r="O28"/>
  <c r="O27"/>
  <c r="O31" s="1"/>
  <c r="O26"/>
  <c r="G45"/>
  <c r="F45"/>
  <c r="E45"/>
  <c r="D45"/>
  <c r="C45"/>
  <c r="B45"/>
  <c r="G44"/>
  <c r="G43"/>
  <c r="G42"/>
  <c r="G41"/>
  <c r="G40"/>
  <c r="F31"/>
  <c r="E31"/>
  <c r="D31"/>
  <c r="C31"/>
  <c r="B31"/>
  <c r="G30"/>
  <c r="G29"/>
  <c r="G31" s="1"/>
  <c r="G28"/>
  <c r="G27"/>
  <c r="G26"/>
  <c r="D26" i="17"/>
  <c r="E26"/>
  <c r="F26"/>
  <c r="G26"/>
  <c r="I26"/>
  <c r="E18"/>
  <c r="F18"/>
  <c r="G18"/>
  <c r="D18"/>
  <c r="I18"/>
  <c r="R27" i="16"/>
  <c r="N27"/>
  <c r="O27"/>
  <c r="P27"/>
  <c r="M27"/>
  <c r="M35"/>
  <c r="N35"/>
  <c r="O35"/>
  <c r="P35"/>
  <c r="R35"/>
  <c r="M42"/>
  <c r="N42"/>
  <c r="O42"/>
  <c r="P42"/>
  <c r="R42"/>
  <c r="R18"/>
  <c r="P18"/>
  <c r="O18"/>
  <c r="N18"/>
  <c r="M18"/>
  <c r="R11"/>
  <c r="P11"/>
  <c r="O11"/>
  <c r="N11"/>
  <c r="M11"/>
  <c r="I27"/>
  <c r="D27"/>
  <c r="E27"/>
  <c r="F27"/>
  <c r="G27"/>
  <c r="R41" i="17" l="1"/>
  <c r="P41"/>
  <c r="O41"/>
  <c r="N41"/>
  <c r="M41"/>
  <c r="I41"/>
  <c r="G41"/>
  <c r="F41"/>
  <c r="E41"/>
  <c r="D41"/>
  <c r="R34"/>
  <c r="P34"/>
  <c r="O34"/>
  <c r="N34"/>
  <c r="M34"/>
  <c r="I34"/>
  <c r="G34"/>
  <c r="F34"/>
  <c r="E34"/>
  <c r="D34"/>
  <c r="R26"/>
  <c r="P26"/>
  <c r="O26"/>
  <c r="N26"/>
  <c r="M26"/>
  <c r="R18"/>
  <c r="P18"/>
  <c r="O18"/>
  <c r="N18"/>
  <c r="M18"/>
  <c r="R11"/>
  <c r="P11"/>
  <c r="O11"/>
  <c r="N11"/>
  <c r="M11"/>
  <c r="I11"/>
  <c r="G11"/>
  <c r="F11"/>
  <c r="E11"/>
  <c r="D11"/>
  <c r="P43" l="1"/>
  <c r="O43"/>
  <c r="N43"/>
  <c r="M43"/>
  <c r="R47" i="14" l="1"/>
  <c r="M47"/>
  <c r="N47"/>
  <c r="O47"/>
  <c r="P47"/>
  <c r="L47"/>
  <c r="R77"/>
  <c r="M77"/>
  <c r="N77"/>
  <c r="O77"/>
  <c r="P77"/>
  <c r="L77"/>
  <c r="L76"/>
  <c r="L75" i="7"/>
  <c r="L61" i="14"/>
  <c r="L62" s="1"/>
  <c r="R33"/>
  <c r="M33"/>
  <c r="N33"/>
  <c r="O33"/>
  <c r="P33"/>
  <c r="L33"/>
  <c r="C62"/>
  <c r="R76"/>
  <c r="P76"/>
  <c r="O76"/>
  <c r="N76"/>
  <c r="M76"/>
  <c r="I76"/>
  <c r="I77" s="1"/>
  <c r="G76"/>
  <c r="G77" s="1"/>
  <c r="F76"/>
  <c r="F77" s="1"/>
  <c r="E76"/>
  <c r="E77" s="1"/>
  <c r="D76"/>
  <c r="D77" s="1"/>
  <c r="C76"/>
  <c r="C77" s="1"/>
  <c r="R61"/>
  <c r="R62" s="1"/>
  <c r="P61"/>
  <c r="P62" s="1"/>
  <c r="O61"/>
  <c r="O62" s="1"/>
  <c r="N61"/>
  <c r="N62" s="1"/>
  <c r="M61"/>
  <c r="M62" s="1"/>
  <c r="I61"/>
  <c r="G61"/>
  <c r="F61"/>
  <c r="E61"/>
  <c r="D61"/>
  <c r="C61"/>
  <c r="R46"/>
  <c r="P46"/>
  <c r="O46"/>
  <c r="N46"/>
  <c r="M46"/>
  <c r="L46"/>
  <c r="I46"/>
  <c r="G46"/>
  <c r="F46"/>
  <c r="E46"/>
  <c r="D46"/>
  <c r="C46"/>
  <c r="C47" s="1"/>
  <c r="R32"/>
  <c r="P32"/>
  <c r="O32"/>
  <c r="N32"/>
  <c r="M32"/>
  <c r="I32"/>
  <c r="G32"/>
  <c r="F32"/>
  <c r="E32"/>
  <c r="D32"/>
  <c r="C32"/>
  <c r="C33" s="1"/>
  <c r="R17"/>
  <c r="P17"/>
  <c r="O17"/>
  <c r="N17"/>
  <c r="M17"/>
  <c r="L17"/>
  <c r="I17"/>
  <c r="G17"/>
  <c r="F17"/>
  <c r="E17"/>
  <c r="D17"/>
  <c r="C17"/>
  <c r="L76" i="7"/>
  <c r="R47"/>
  <c r="M47"/>
  <c r="N47"/>
  <c r="O47"/>
  <c r="P47"/>
  <c r="L47"/>
  <c r="D75"/>
  <c r="D76" s="1"/>
  <c r="E75"/>
  <c r="E76" s="1"/>
  <c r="F75"/>
  <c r="F76" s="1"/>
  <c r="G75"/>
  <c r="G76" s="1"/>
  <c r="C75"/>
  <c r="C76" s="1"/>
  <c r="I75"/>
  <c r="I76" s="1"/>
  <c r="R10" l="1"/>
  <c r="P10"/>
  <c r="O10"/>
  <c r="N10"/>
  <c r="M10"/>
  <c r="I10"/>
  <c r="G10"/>
  <c r="F10"/>
  <c r="E10"/>
  <c r="D10"/>
  <c r="R75"/>
  <c r="R76" s="1"/>
  <c r="P75"/>
  <c r="P76" s="1"/>
  <c r="O75"/>
  <c r="O76" s="1"/>
  <c r="N75"/>
  <c r="N76" s="1"/>
  <c r="M75"/>
  <c r="M76" s="1"/>
  <c r="R60"/>
  <c r="R61" s="1"/>
  <c r="P60"/>
  <c r="P61" s="1"/>
  <c r="O60"/>
  <c r="O61" s="1"/>
  <c r="N60"/>
  <c r="N61" s="1"/>
  <c r="M60"/>
  <c r="M61" s="1"/>
  <c r="L60"/>
  <c r="L61" s="1"/>
  <c r="I60"/>
  <c r="G60"/>
  <c r="F60"/>
  <c r="E60"/>
  <c r="D60"/>
  <c r="C60"/>
  <c r="C61" s="1"/>
  <c r="R46"/>
  <c r="P46"/>
  <c r="O46"/>
  <c r="N46"/>
  <c r="M46"/>
  <c r="L46"/>
  <c r="I46"/>
  <c r="G46"/>
  <c r="F46"/>
  <c r="E46"/>
  <c r="D46"/>
  <c r="C46"/>
  <c r="C47" s="1"/>
  <c r="R32"/>
  <c r="P32"/>
  <c r="O32"/>
  <c r="N32"/>
  <c r="M32"/>
  <c r="I32"/>
  <c r="G32"/>
  <c r="F32"/>
  <c r="E32"/>
  <c r="D32"/>
  <c r="C32"/>
  <c r="C33" s="1"/>
  <c r="R17"/>
  <c r="P17"/>
  <c r="P18" s="1"/>
  <c r="O17"/>
  <c r="O18" s="1"/>
  <c r="N17"/>
  <c r="M17"/>
  <c r="L17"/>
  <c r="L18" s="1"/>
  <c r="I17"/>
  <c r="G17"/>
  <c r="G18" s="1"/>
  <c r="F17"/>
  <c r="E17"/>
  <c r="D17"/>
  <c r="D18" s="1"/>
  <c r="C17"/>
  <c r="C18" s="1"/>
  <c r="R54" i="14"/>
  <c r="P54"/>
  <c r="O54"/>
  <c r="N54"/>
  <c r="M54"/>
  <c r="I62"/>
  <c r="G62"/>
  <c r="F62"/>
  <c r="E62"/>
  <c r="D62"/>
  <c r="R39"/>
  <c r="P39"/>
  <c r="O39"/>
  <c r="N39"/>
  <c r="M39"/>
  <c r="L39"/>
  <c r="I39"/>
  <c r="I47" s="1"/>
  <c r="G39"/>
  <c r="G47" s="1"/>
  <c r="F39"/>
  <c r="F47" s="1"/>
  <c r="E39"/>
  <c r="E47" s="1"/>
  <c r="D39"/>
  <c r="D47" s="1"/>
  <c r="I33"/>
  <c r="G33"/>
  <c r="F33"/>
  <c r="E33"/>
  <c r="D33"/>
  <c r="R10"/>
  <c r="P10"/>
  <c r="O10"/>
  <c r="N10"/>
  <c r="M10"/>
  <c r="I10"/>
  <c r="G10"/>
  <c r="F10"/>
  <c r="E10"/>
  <c r="D10"/>
  <c r="R53" i="7"/>
  <c r="P53"/>
  <c r="O53"/>
  <c r="N53"/>
  <c r="M53"/>
  <c r="R39"/>
  <c r="P39"/>
  <c r="O39"/>
  <c r="N39"/>
  <c r="M39"/>
  <c r="L39"/>
  <c r="I39"/>
  <c r="G39"/>
  <c r="F39"/>
  <c r="F47" s="1"/>
  <c r="E39"/>
  <c r="D39"/>
  <c r="N33"/>
  <c r="L33"/>
  <c r="R37" i="2"/>
  <c r="P37"/>
  <c r="O37"/>
  <c r="N37"/>
  <c r="M37"/>
  <c r="I37"/>
  <c r="G37"/>
  <c r="F37"/>
  <c r="E37"/>
  <c r="D37"/>
  <c r="R30"/>
  <c r="P30"/>
  <c r="O30"/>
  <c r="N30"/>
  <c r="M30"/>
  <c r="I30"/>
  <c r="G30"/>
  <c r="F30"/>
  <c r="E30"/>
  <c r="D30"/>
  <c r="R23"/>
  <c r="P23"/>
  <c r="O23"/>
  <c r="N23"/>
  <c r="M23"/>
  <c r="L23"/>
  <c r="I23"/>
  <c r="G23"/>
  <c r="F23"/>
  <c r="E23"/>
  <c r="D23"/>
  <c r="R17"/>
  <c r="P17"/>
  <c r="O17"/>
  <c r="N17"/>
  <c r="M17"/>
  <c r="L17"/>
  <c r="I17"/>
  <c r="G17"/>
  <c r="F17"/>
  <c r="E17"/>
  <c r="D17"/>
  <c r="R9"/>
  <c r="P9"/>
  <c r="O9"/>
  <c r="N9"/>
  <c r="M9"/>
  <c r="I9"/>
  <c r="G9"/>
  <c r="F9"/>
  <c r="E9"/>
  <c r="D9"/>
  <c r="R39" i="1"/>
  <c r="P39"/>
  <c r="O39"/>
  <c r="N39"/>
  <c r="M39"/>
  <c r="R32"/>
  <c r="P32"/>
  <c r="O32"/>
  <c r="N32"/>
  <c r="M32"/>
  <c r="R25"/>
  <c r="P25"/>
  <c r="O25"/>
  <c r="N25"/>
  <c r="M25"/>
  <c r="L25"/>
  <c r="R19"/>
  <c r="P19"/>
  <c r="O19"/>
  <c r="N19"/>
  <c r="M19"/>
  <c r="L19"/>
  <c r="R11"/>
  <c r="P11"/>
  <c r="O11"/>
  <c r="N11"/>
  <c r="M11"/>
  <c r="I39"/>
  <c r="G39"/>
  <c r="F39"/>
  <c r="E39"/>
  <c r="D39"/>
  <c r="I32"/>
  <c r="G32"/>
  <c r="F32"/>
  <c r="E32"/>
  <c r="D32"/>
  <c r="I25"/>
  <c r="G25"/>
  <c r="F25"/>
  <c r="E25"/>
  <c r="D25"/>
  <c r="I19"/>
  <c r="G19"/>
  <c r="G40" s="1"/>
  <c r="F19"/>
  <c r="E19"/>
  <c r="D19"/>
  <c r="I11"/>
  <c r="G11"/>
  <c r="F11"/>
  <c r="E11"/>
  <c r="D11"/>
  <c r="G79" i="14" l="1"/>
  <c r="G80" s="1"/>
  <c r="I47" i="7"/>
  <c r="E47"/>
  <c r="D47"/>
  <c r="G47"/>
  <c r="E79" i="14"/>
  <c r="E80" s="1"/>
  <c r="D79"/>
  <c r="D80" s="1"/>
  <c r="F79"/>
  <c r="F80" s="1"/>
  <c r="O38" i="2"/>
  <c r="O39" s="1"/>
  <c r="E38"/>
  <c r="E39" s="1"/>
  <c r="M38"/>
  <c r="M39" s="1"/>
  <c r="P38"/>
  <c r="P39" s="1"/>
  <c r="N38"/>
  <c r="N39" s="1"/>
  <c r="N40" i="1"/>
  <c r="M40"/>
  <c r="P40"/>
  <c r="O40"/>
  <c r="F40"/>
  <c r="D40"/>
  <c r="E40"/>
  <c r="O33" i="7"/>
  <c r="R33"/>
  <c r="G61"/>
  <c r="F61"/>
  <c r="E61"/>
  <c r="D61"/>
  <c r="I61"/>
  <c r="M18"/>
  <c r="I18"/>
  <c r="F33"/>
  <c r="F78" s="1"/>
  <c r="E33"/>
  <c r="E18"/>
  <c r="D33"/>
  <c r="D78" s="1"/>
  <c r="P33"/>
  <c r="N18"/>
  <c r="I33"/>
  <c r="M33"/>
  <c r="G33"/>
  <c r="R18"/>
  <c r="F18"/>
  <c r="F38" i="2"/>
  <c r="F39" s="1"/>
  <c r="D38"/>
  <c r="D39" s="1"/>
  <c r="G38"/>
  <c r="G39" s="1"/>
  <c r="G78" i="7" l="1"/>
  <c r="M78"/>
  <c r="E78"/>
  <c r="P78"/>
  <c r="N78"/>
  <c r="O78"/>
  <c r="O56" i="15"/>
  <c r="O48"/>
  <c r="O49"/>
  <c r="O50"/>
  <c r="O51"/>
  <c r="O47"/>
  <c r="O34"/>
  <c r="O35"/>
  <c r="O36"/>
  <c r="O37"/>
  <c r="O33"/>
  <c r="N57"/>
  <c r="O57" s="1"/>
  <c r="M57"/>
  <c r="L57"/>
  <c r="K57"/>
  <c r="N56"/>
  <c r="M56"/>
  <c r="L56"/>
  <c r="K56"/>
  <c r="N53"/>
  <c r="M53"/>
  <c r="L53"/>
  <c r="K53"/>
  <c r="J53"/>
  <c r="N52"/>
  <c r="M52"/>
  <c r="L52"/>
  <c r="K52"/>
  <c r="J52"/>
  <c r="N38"/>
  <c r="M38"/>
  <c r="L38"/>
  <c r="K38"/>
  <c r="J38"/>
  <c r="N21"/>
  <c r="O21" s="1"/>
  <c r="M21"/>
  <c r="L21"/>
  <c r="K21"/>
  <c r="N20"/>
  <c r="O20" s="1"/>
  <c r="M20"/>
  <c r="L20"/>
  <c r="K20"/>
  <c r="N18"/>
  <c r="M18"/>
  <c r="L18"/>
  <c r="K18"/>
  <c r="J18"/>
  <c r="N15"/>
  <c r="M15"/>
  <c r="L15"/>
  <c r="K15"/>
  <c r="J15"/>
  <c r="O14"/>
  <c r="O13"/>
  <c r="O12"/>
  <c r="O11"/>
  <c r="O10"/>
  <c r="N8"/>
  <c r="M8"/>
  <c r="L8"/>
  <c r="K8"/>
  <c r="J8"/>
  <c r="O7"/>
  <c r="O6"/>
  <c r="O5"/>
  <c r="O4"/>
  <c r="O3"/>
  <c r="G57"/>
  <c r="G56"/>
  <c r="C53"/>
  <c r="D53"/>
  <c r="E53"/>
  <c r="F53"/>
  <c r="B53"/>
  <c r="C52"/>
  <c r="D52"/>
  <c r="E52"/>
  <c r="F52"/>
  <c r="B52"/>
  <c r="G48"/>
  <c r="G49"/>
  <c r="G50"/>
  <c r="G51"/>
  <c r="G47"/>
  <c r="C38"/>
  <c r="D38"/>
  <c r="E38"/>
  <c r="F38"/>
  <c r="B38"/>
  <c r="G34"/>
  <c r="G35"/>
  <c r="G36"/>
  <c r="G37"/>
  <c r="G33"/>
  <c r="D57"/>
  <c r="E57"/>
  <c r="F57"/>
  <c r="C57"/>
  <c r="D56"/>
  <c r="E56"/>
  <c r="F56"/>
  <c r="C56"/>
  <c r="I42" i="16"/>
  <c r="G42"/>
  <c r="F42"/>
  <c r="E42"/>
  <c r="D42"/>
  <c r="I35"/>
  <c r="G35"/>
  <c r="F35"/>
  <c r="E35"/>
  <c r="D35"/>
  <c r="I19"/>
  <c r="G19"/>
  <c r="F19"/>
  <c r="E19"/>
  <c r="D19"/>
  <c r="I11"/>
  <c r="G11"/>
  <c r="F11"/>
  <c r="E11"/>
  <c r="D11"/>
  <c r="C18" i="14"/>
  <c r="O52" i="15" l="1"/>
  <c r="O38"/>
  <c r="O53"/>
  <c r="O15"/>
  <c r="O18"/>
  <c r="O8"/>
  <c r="G52"/>
  <c r="G38"/>
  <c r="G53"/>
  <c r="R18" i="14"/>
  <c r="P18"/>
  <c r="P78" s="1"/>
  <c r="O18"/>
  <c r="O78" s="1"/>
  <c r="N18"/>
  <c r="N78" s="1"/>
  <c r="M18"/>
  <c r="M78" s="1"/>
  <c r="L18"/>
  <c r="I18"/>
  <c r="G18"/>
  <c r="F18"/>
  <c r="E18"/>
  <c r="D18"/>
  <c r="G21" i="15" l="1"/>
  <c r="F21"/>
  <c r="E21"/>
  <c r="D21"/>
  <c r="C21"/>
  <c r="F20"/>
  <c r="G20" s="1"/>
  <c r="E20"/>
  <c r="D20"/>
  <c r="C20"/>
  <c r="F18"/>
  <c r="E18"/>
  <c r="D18"/>
  <c r="C18"/>
  <c r="B18"/>
  <c r="F15"/>
  <c r="E15"/>
  <c r="D15"/>
  <c r="C15"/>
  <c r="B15"/>
  <c r="G14"/>
  <c r="G13"/>
  <c r="G12"/>
  <c r="G11"/>
  <c r="G10"/>
  <c r="F8"/>
  <c r="E8"/>
  <c r="D8"/>
  <c r="C8"/>
  <c r="B8"/>
  <c r="G7"/>
  <c r="G6"/>
  <c r="G5"/>
  <c r="G4"/>
  <c r="G3"/>
  <c r="G15" l="1"/>
  <c r="G8"/>
  <c r="G18"/>
  <c r="G41" i="1" l="1"/>
  <c r="F41"/>
  <c r="N41"/>
  <c r="D41"/>
  <c r="E41"/>
  <c r="O41"/>
  <c r="P41"/>
  <c r="M41"/>
  <c r="M25" i="9" l="1"/>
  <c r="N25"/>
  <c r="O25"/>
  <c r="P25"/>
  <c r="R25"/>
  <c r="L25"/>
  <c r="D25"/>
  <c r="E25"/>
  <c r="F25"/>
  <c r="G25"/>
  <c r="I25"/>
  <c r="C25"/>
  <c r="N17"/>
  <c r="O17"/>
  <c r="P17"/>
  <c r="R17"/>
  <c r="M17"/>
  <c r="D17"/>
  <c r="E17"/>
  <c r="F17"/>
  <c r="G17"/>
  <c r="I17"/>
  <c r="C17"/>
  <c r="M9"/>
  <c r="N9"/>
  <c r="O9"/>
  <c r="P9"/>
  <c r="R9"/>
  <c r="L9"/>
  <c r="D9"/>
  <c r="E9"/>
  <c r="F9"/>
  <c r="G9"/>
  <c r="I9"/>
  <c r="C9"/>
  <c r="R47" i="6"/>
  <c r="P47"/>
  <c r="O47"/>
  <c r="N47"/>
  <c r="M47"/>
  <c r="I47"/>
  <c r="G47"/>
  <c r="F47"/>
  <c r="E47"/>
  <c r="D47"/>
  <c r="R39"/>
  <c r="P39"/>
  <c r="O39"/>
  <c r="N39"/>
  <c r="M39"/>
  <c r="I39"/>
  <c r="G39"/>
  <c r="F39"/>
  <c r="E39"/>
  <c r="D39"/>
  <c r="C39"/>
  <c r="R31"/>
  <c r="P31"/>
  <c r="O31"/>
  <c r="N31"/>
  <c r="M31"/>
  <c r="L31"/>
  <c r="I31"/>
  <c r="G31"/>
  <c r="F31"/>
  <c r="E31"/>
  <c r="D31"/>
  <c r="C31"/>
  <c r="R22"/>
  <c r="P22"/>
  <c r="O22"/>
  <c r="N22"/>
  <c r="M22"/>
  <c r="I22"/>
  <c r="G22"/>
  <c r="F22"/>
  <c r="E22"/>
  <c r="D22"/>
  <c r="C22"/>
  <c r="R13"/>
  <c r="P13"/>
  <c r="O13"/>
  <c r="N13"/>
  <c r="M13"/>
  <c r="L13"/>
  <c r="I13"/>
  <c r="O40" i="13"/>
  <c r="O42" s="1"/>
  <c r="R38"/>
  <c r="P38"/>
  <c r="O38"/>
  <c r="N38"/>
  <c r="M38"/>
  <c r="I38"/>
  <c r="G38"/>
  <c r="F38"/>
  <c r="E38"/>
  <c r="D38"/>
  <c r="R31"/>
  <c r="P31"/>
  <c r="O31"/>
  <c r="N31"/>
  <c r="M31"/>
  <c r="I31"/>
  <c r="G31"/>
  <c r="F31"/>
  <c r="E31"/>
  <c r="D31"/>
  <c r="R24"/>
  <c r="P24"/>
  <c r="O24"/>
  <c r="N24"/>
  <c r="M24"/>
  <c r="I24"/>
  <c r="G24"/>
  <c r="F24"/>
  <c r="E24"/>
  <c r="D24"/>
  <c r="R17"/>
  <c r="P17"/>
  <c r="O17"/>
  <c r="N17"/>
  <c r="M17"/>
  <c r="L17"/>
  <c r="I17"/>
  <c r="G17"/>
  <c r="F17"/>
  <c r="E17"/>
  <c r="D17"/>
  <c r="M40" s="1"/>
  <c r="M42" s="1"/>
  <c r="C17"/>
  <c r="R9"/>
  <c r="P9"/>
  <c r="O9"/>
  <c r="N9"/>
  <c r="N40" s="1"/>
  <c r="N42" s="1"/>
  <c r="M9"/>
  <c r="I9"/>
  <c r="G9"/>
  <c r="P40" s="1"/>
  <c r="P42" s="1"/>
  <c r="F9"/>
  <c r="E9"/>
  <c r="D9"/>
  <c r="R40" i="9" l="1"/>
  <c r="R33"/>
  <c r="I40"/>
  <c r="I33"/>
  <c r="M79" i="14" l="1"/>
  <c r="P79"/>
  <c r="O79"/>
  <c r="N79"/>
  <c r="C33" i="9"/>
  <c r="Q41" i="12" l="1"/>
  <c r="P41"/>
  <c r="O41"/>
  <c r="N41"/>
  <c r="H41"/>
  <c r="G41"/>
  <c r="F41"/>
  <c r="E41"/>
  <c r="C41"/>
  <c r="Q33"/>
  <c r="P33"/>
  <c r="O33"/>
  <c r="N33"/>
  <c r="H33"/>
  <c r="G33"/>
  <c r="F33"/>
  <c r="E33"/>
  <c r="Q27"/>
  <c r="P27"/>
  <c r="O27"/>
  <c r="N27"/>
  <c r="L27"/>
  <c r="H27"/>
  <c r="G27"/>
  <c r="F27"/>
  <c r="E27"/>
  <c r="Q18"/>
  <c r="P18"/>
  <c r="O18"/>
  <c r="N18"/>
  <c r="H18"/>
  <c r="G18"/>
  <c r="F18"/>
  <c r="E18"/>
  <c r="C18"/>
  <c r="Q11"/>
  <c r="P11"/>
  <c r="O11"/>
  <c r="N11"/>
  <c r="H11"/>
  <c r="G11"/>
  <c r="P44" s="1"/>
  <c r="P45" s="1"/>
  <c r="F11"/>
  <c r="E11"/>
  <c r="M36" i="11"/>
  <c r="N36"/>
  <c r="O36"/>
  <c r="P36"/>
  <c r="Q36"/>
  <c r="L36"/>
  <c r="H19"/>
  <c r="G19"/>
  <c r="F19"/>
  <c r="E19"/>
  <c r="D19"/>
  <c r="C19"/>
  <c r="Q44"/>
  <c r="P44"/>
  <c r="O44"/>
  <c r="N44"/>
  <c r="M44"/>
  <c r="H44"/>
  <c r="G44"/>
  <c r="F44"/>
  <c r="E44"/>
  <c r="D44"/>
  <c r="C44"/>
  <c r="H36"/>
  <c r="G36"/>
  <c r="F36"/>
  <c r="E36"/>
  <c r="D36"/>
  <c r="Q28"/>
  <c r="P28"/>
  <c r="O28"/>
  <c r="N28"/>
  <c r="M28"/>
  <c r="L28"/>
  <c r="H28"/>
  <c r="G28"/>
  <c r="F28"/>
  <c r="E28"/>
  <c r="D28"/>
  <c r="Q19"/>
  <c r="P19"/>
  <c r="O19"/>
  <c r="N19"/>
  <c r="M19"/>
  <c r="Q11"/>
  <c r="P11"/>
  <c r="O11"/>
  <c r="N11"/>
  <c r="M11"/>
  <c r="H11"/>
  <c r="G11"/>
  <c r="F11"/>
  <c r="E11"/>
  <c r="D11"/>
  <c r="Q41" i="10"/>
  <c r="P41"/>
  <c r="O41"/>
  <c r="N41"/>
  <c r="M41"/>
  <c r="H41"/>
  <c r="G41"/>
  <c r="F41"/>
  <c r="E41"/>
  <c r="D41"/>
  <c r="C41"/>
  <c r="Q33"/>
  <c r="P33"/>
  <c r="O33"/>
  <c r="N33"/>
  <c r="M33"/>
  <c r="H33"/>
  <c r="G33"/>
  <c r="F33"/>
  <c r="E33"/>
  <c r="D33"/>
  <c r="Q27"/>
  <c r="P27"/>
  <c r="O27"/>
  <c r="N27"/>
  <c r="M27"/>
  <c r="L27"/>
  <c r="H27"/>
  <c r="G27"/>
  <c r="F27"/>
  <c r="E27"/>
  <c r="D27"/>
  <c r="Q18"/>
  <c r="P18"/>
  <c r="O18"/>
  <c r="N18"/>
  <c r="M18"/>
  <c r="H18"/>
  <c r="G18"/>
  <c r="F18"/>
  <c r="E18"/>
  <c r="D18"/>
  <c r="C18"/>
  <c r="Q11"/>
  <c r="P11"/>
  <c r="O11"/>
  <c r="N11"/>
  <c r="M11"/>
  <c r="H11"/>
  <c r="Q44" s="1"/>
  <c r="Q45" s="1"/>
  <c r="G11"/>
  <c r="P44" s="1"/>
  <c r="P45" s="1"/>
  <c r="F11"/>
  <c r="E11"/>
  <c r="D11"/>
  <c r="O44" i="12" l="1"/>
  <c r="O45" s="1"/>
  <c r="N44"/>
  <c r="N45" s="1"/>
  <c r="O44" i="10"/>
  <c r="O45" s="1"/>
  <c r="N44"/>
  <c r="N45" s="1"/>
  <c r="Q44" i="12"/>
  <c r="Q45" s="1"/>
  <c r="N47" i="11"/>
  <c r="N48" s="1"/>
  <c r="P47"/>
  <c r="P48" s="1"/>
  <c r="Q47"/>
  <c r="Q48" s="1"/>
  <c r="O47"/>
  <c r="O48" s="1"/>
  <c r="P40" i="9" l="1"/>
  <c r="O40"/>
  <c r="N40"/>
  <c r="M40"/>
  <c r="G40"/>
  <c r="F40"/>
  <c r="E40"/>
  <c r="D40"/>
  <c r="P33"/>
  <c r="O33"/>
  <c r="N33"/>
  <c r="M33"/>
  <c r="G33"/>
  <c r="F33"/>
  <c r="E33"/>
  <c r="D33"/>
  <c r="Q34" i="8" l="1"/>
  <c r="P34"/>
  <c r="O34"/>
  <c r="N34"/>
  <c r="M34"/>
  <c r="L34"/>
  <c r="Q41"/>
  <c r="P41"/>
  <c r="O41"/>
  <c r="N41"/>
  <c r="M41"/>
  <c r="H41"/>
  <c r="G41"/>
  <c r="F41"/>
  <c r="E41"/>
  <c r="D41"/>
  <c r="C41"/>
  <c r="H33"/>
  <c r="G33"/>
  <c r="F33"/>
  <c r="E33"/>
  <c r="D33"/>
  <c r="Q26"/>
  <c r="P26"/>
  <c r="O26"/>
  <c r="N26"/>
  <c r="M26"/>
  <c r="H26"/>
  <c r="G26"/>
  <c r="F26"/>
  <c r="E26"/>
  <c r="D26"/>
  <c r="Q19"/>
  <c r="P19"/>
  <c r="O19"/>
  <c r="N19"/>
  <c r="M19"/>
  <c r="L19"/>
  <c r="H19"/>
  <c r="G19"/>
  <c r="F19"/>
  <c r="E19"/>
  <c r="D19"/>
  <c r="C19"/>
  <c r="Q11"/>
  <c r="P11"/>
  <c r="O11"/>
  <c r="N11"/>
  <c r="M11"/>
  <c r="H11"/>
  <c r="G11"/>
  <c r="F11"/>
  <c r="E11"/>
  <c r="D11"/>
  <c r="Q44" l="1"/>
  <c r="Q45" s="1"/>
  <c r="O44"/>
  <c r="O45" s="1"/>
  <c r="N44"/>
  <c r="N45" s="1"/>
  <c r="P44"/>
  <c r="P45" s="1"/>
  <c r="G13" i="6"/>
  <c r="F13"/>
  <c r="E13"/>
  <c r="D13"/>
  <c r="C13"/>
  <c r="G79" i="7" l="1"/>
  <c r="F79"/>
  <c r="E79"/>
  <c r="D79"/>
  <c r="O79" l="1"/>
  <c r="P79"/>
  <c r="N79"/>
  <c r="M79"/>
</calcChain>
</file>

<file path=xl/sharedStrings.xml><?xml version="1.0" encoding="utf-8"?>
<sst xmlns="http://schemas.openxmlformats.org/spreadsheetml/2006/main" count="1815" uniqueCount="205">
  <si>
    <t>№ рецептуры</t>
  </si>
  <si>
    <t>Цена блюда, руб</t>
  </si>
  <si>
    <t>Пищевые вещества, г</t>
  </si>
  <si>
    <t>Энергетическая ценность, ккал</t>
  </si>
  <si>
    <t>белки</t>
  </si>
  <si>
    <t>жиры</t>
  </si>
  <si>
    <t>углеводы</t>
  </si>
  <si>
    <t>150/20</t>
  </si>
  <si>
    <t xml:space="preserve">Икра кабачковая </t>
  </si>
  <si>
    <t>Чай с сахаром</t>
  </si>
  <si>
    <t>Хлеб пшеничный</t>
  </si>
  <si>
    <t>Плов из птицы</t>
  </si>
  <si>
    <t>Макаронные изделия отварные</t>
  </si>
  <si>
    <t>Чай с лимоном</t>
  </si>
  <si>
    <t>Сыр  "Российский" (порциями)</t>
  </si>
  <si>
    <t>Каша вязкая молочная "Дружба"</t>
  </si>
  <si>
    <t>Гуляш</t>
  </si>
  <si>
    <t>Каша рассыпчатая гречневая</t>
  </si>
  <si>
    <t>Рис припущенный</t>
  </si>
  <si>
    <t>Котлеты рубленые из птицы</t>
  </si>
  <si>
    <t>Рыба, тушеная в томате с овощами</t>
  </si>
  <si>
    <t>80/55</t>
  </si>
  <si>
    <t>Пюре картофельное</t>
  </si>
  <si>
    <t>соотношение</t>
  </si>
  <si>
    <t>200/12/7</t>
  </si>
  <si>
    <t>200/12</t>
  </si>
  <si>
    <t xml:space="preserve">Кофейный напиток  </t>
  </si>
  <si>
    <t>Соус томатный с овощами</t>
  </si>
  <si>
    <t>Суп картофельный с клецками</t>
  </si>
  <si>
    <t>Борщ с капустой и картофелем</t>
  </si>
  <si>
    <t>Напиток яблочный</t>
  </si>
  <si>
    <t>Суп-лапша домашняя</t>
  </si>
  <si>
    <t>Кисель плодово-ягодный</t>
  </si>
  <si>
    <t>40/40</t>
  </si>
  <si>
    <t>Каша вязкая пшеничная</t>
  </si>
  <si>
    <t>1 шт</t>
  </si>
  <si>
    <t>Кондитерские изд</t>
  </si>
  <si>
    <t>Обед:</t>
  </si>
  <si>
    <t>Зеленый горошек консервированный</t>
  </si>
  <si>
    <t>Суп картофельный с крупой (пшено)</t>
  </si>
  <si>
    <t xml:space="preserve">ОБЕД  Осень-зима </t>
  </si>
  <si>
    <t>Компот из смеси сухофруктов</t>
  </si>
  <si>
    <t>Завтрак</t>
  </si>
  <si>
    <t>Итого за день:</t>
  </si>
  <si>
    <t>Салат из свеклы</t>
  </si>
  <si>
    <t xml:space="preserve">Завтрак </t>
  </si>
  <si>
    <t xml:space="preserve">Соус томатный </t>
  </si>
  <si>
    <t xml:space="preserve">Кофейный напиток </t>
  </si>
  <si>
    <t>Биточки рубленые из  птицы</t>
  </si>
  <si>
    <t>Кофейный напиток  на молоке сгущенном</t>
  </si>
  <si>
    <t>Каша вязкая ячневая</t>
  </si>
  <si>
    <t>Котлеты рубленые с белокочанной капустой</t>
  </si>
  <si>
    <t>Фрукты свежие</t>
  </si>
  <si>
    <t>50/50</t>
  </si>
  <si>
    <t>Прием пищи</t>
  </si>
  <si>
    <t>Наименование блюда</t>
  </si>
  <si>
    <t>Вес блюда</t>
  </si>
  <si>
    <t>Неделя 1  День 1</t>
  </si>
  <si>
    <t>Итого за завтрак</t>
  </si>
  <si>
    <t>Неделя 1  День 2</t>
  </si>
  <si>
    <t>Неделя 1  День 3</t>
  </si>
  <si>
    <t>Неделя 1  День 4</t>
  </si>
  <si>
    <t>Неделя 1  День 5</t>
  </si>
  <si>
    <t>Неделя 2  День 6</t>
  </si>
  <si>
    <t>Неделя 2  День 7</t>
  </si>
  <si>
    <t>Неделя 2  День 8</t>
  </si>
  <si>
    <t>Неделя 2  День 9</t>
  </si>
  <si>
    <t>Неделя 2  День 10</t>
  </si>
  <si>
    <t>завтрак 25%</t>
  </si>
  <si>
    <t>Омлет с сыром</t>
  </si>
  <si>
    <t>Овощи свежие (помидоры)</t>
  </si>
  <si>
    <t>Овощи свежие (огурцы)</t>
  </si>
  <si>
    <t>Масло (порциями)</t>
  </si>
  <si>
    <t>75/25</t>
  </si>
  <si>
    <t>Лапшевник с творогом</t>
  </si>
  <si>
    <t>Итого за  обед:</t>
  </si>
  <si>
    <t>Салат из белокочанной капусты</t>
  </si>
  <si>
    <t>Котлеты мясо-картофельные по-хлыновски</t>
  </si>
  <si>
    <t>Суп картофельный с бобовыми (горохом)</t>
  </si>
  <si>
    <t>Мясо тушеное с овощами</t>
  </si>
  <si>
    <t>Винегрет овощной</t>
  </si>
  <si>
    <t>Пирожок с повидлом (собственного произв)</t>
  </si>
  <si>
    <t>Примерное 10-дневное меню для МБОУ СОШ № 3</t>
  </si>
  <si>
    <t>завтрак 20-25%</t>
  </si>
  <si>
    <t>Фрикадельки из птицы, тушеные в соусе</t>
  </si>
  <si>
    <t>Яйца вареные</t>
  </si>
  <si>
    <t>Омлет натуральный</t>
  </si>
  <si>
    <t>Пудинг из творога (запеченный) с молоком сгущенным</t>
  </si>
  <si>
    <t>Тефтели из птицы с соусом</t>
  </si>
  <si>
    <t>75/50</t>
  </si>
  <si>
    <t>Кукуруза консервированная</t>
  </si>
  <si>
    <t>Кисломолочный продукт (йогурт)</t>
  </si>
  <si>
    <t>60/50</t>
  </si>
  <si>
    <t>Салат из квашеной капусты</t>
  </si>
  <si>
    <t>Каша вязкая молочная рисовая</t>
  </si>
  <si>
    <t>Булочка "московская"</t>
  </si>
  <si>
    <t>Сдоба Выборгская</t>
  </si>
  <si>
    <t>Фрукты свежие (яблоки)</t>
  </si>
  <si>
    <t>Капуста, тушенная с мясом птицы</t>
  </si>
  <si>
    <t>Свекольник со сметаной</t>
  </si>
  <si>
    <t>54-18 с</t>
  </si>
  <si>
    <t xml:space="preserve">Тефтели из птицы  с соусом </t>
  </si>
  <si>
    <t>Салат "Мозаика"</t>
  </si>
  <si>
    <t>Суп молочный с макаронными изделиями</t>
  </si>
  <si>
    <t>Суп крестьянский с крупой</t>
  </si>
  <si>
    <t>54-10</t>
  </si>
  <si>
    <t>Биточки рубленые из птицы</t>
  </si>
  <si>
    <t>Соус  красный основной</t>
  </si>
  <si>
    <t>54-3 с</t>
  </si>
  <si>
    <t>54-23 м</t>
  </si>
  <si>
    <t>Картофель по-деревенски</t>
  </si>
  <si>
    <t>54-2 гн</t>
  </si>
  <si>
    <t>54-9 м</t>
  </si>
  <si>
    <t>завтрак 5-11 кл</t>
  </si>
  <si>
    <t>Среднее значение за период:</t>
  </si>
  <si>
    <t>Список используемой литературы:</t>
  </si>
  <si>
    <t>Расчет пищевой и энергетической ценности блюда  рассчитан с помощью программы</t>
  </si>
  <si>
    <t>- Сборник рецептур блюд и кулинарных изделий для поп при общеобразовательных школах под редакцией В.Т.Лапшиной  «Хлебпродинформ»   2004 г.</t>
  </si>
  <si>
    <r>
      <t>- Сборник рецептур на продукцию для питания детей в дошкольных образовательных организациях  Москва "Дели плюс" 2015 г</t>
    </r>
    <r>
      <rPr>
        <sz val="11"/>
        <color rgb="FF00000A"/>
        <rFont val="Calibri"/>
        <family val="2"/>
        <charset val="204"/>
        <scheme val="minor"/>
      </rPr>
      <t xml:space="preserve"> </t>
    </r>
    <r>
      <rPr>
        <sz val="11"/>
        <color rgb="FF000000"/>
        <rFont val="Calibri"/>
        <family val="2"/>
        <charset val="204"/>
        <scheme val="minor"/>
      </rPr>
      <t>под редакцией М.П.Могильного</t>
    </r>
  </si>
  <si>
    <t xml:space="preserve">Национальный проект "Демография" (дети)  и методическими рекомендациями МР 2.4.0260-21 </t>
  </si>
  <si>
    <t xml:space="preserve">«Рекомендации по проведению оценки соответствия меню обязательным требованиям»                                                                                                                         </t>
  </si>
  <si>
    <t xml:space="preserve">-Сборник рецептур блюд и типовых меню для организации питания обучающихся 1-4 классов в </t>
  </si>
  <si>
    <t>Овощи соленые (помидоры)</t>
  </si>
  <si>
    <t>Салат из квашеной капусты с зеленым горошком</t>
  </si>
  <si>
    <t>Овощи соленые (огурцы)</t>
  </si>
  <si>
    <t>70/50</t>
  </si>
  <si>
    <t>Рагу из мяса птицы</t>
  </si>
  <si>
    <t>90/80</t>
  </si>
  <si>
    <t>ОВЗ 5-11 кл</t>
  </si>
  <si>
    <t>10- дневное меню для организации горячего питания</t>
  </si>
  <si>
    <t>Завтрак 1-4 кл</t>
  </si>
  <si>
    <t>Хлопья из круп сладкие с молоком</t>
  </si>
  <si>
    <t>54-12м</t>
  </si>
  <si>
    <t xml:space="preserve">Пудинг  из творога (запеченный) с молоком сгущенным </t>
  </si>
  <si>
    <t>130/20</t>
  </si>
  <si>
    <t>Гуляш из птицы</t>
  </si>
  <si>
    <t>Рыба, тушеная в томате с овощами (филе)</t>
  </si>
  <si>
    <t>Свекла отварная дольками</t>
  </si>
  <si>
    <t>54-28</t>
  </si>
  <si>
    <t>Средние показатели за завтрак:</t>
  </si>
  <si>
    <t>Среднее значение за 10 дней:</t>
  </si>
  <si>
    <t>Плюшка "Московская"</t>
  </si>
  <si>
    <t>Бефстроганов из птицы</t>
  </si>
  <si>
    <t>Печень, тушеная в соусе</t>
  </si>
  <si>
    <t>Мясо тушеное с  овощами</t>
  </si>
  <si>
    <t>ОВЗ 1-4 кл</t>
  </si>
  <si>
    <t>общеобразовательных организациях   ФБУН новосибирский НИИ гигиены Роспотребнадзора   Москва 2022.</t>
  </si>
  <si>
    <t>Блинчики с фруктовой начинкой</t>
  </si>
  <si>
    <t>Каша жидкая молочная пшённая</t>
  </si>
  <si>
    <t>54-24 к</t>
  </si>
  <si>
    <t>Запеканка из творога с рисом и молоком сгущенным</t>
  </si>
  <si>
    <t>Чай с  лимоном</t>
  </si>
  <si>
    <t>Каша вязкая перловая</t>
  </si>
  <si>
    <t>Соус томатный</t>
  </si>
  <si>
    <t>Ёжики из птицы</t>
  </si>
  <si>
    <t>80/40</t>
  </si>
  <si>
    <t>54-15М</t>
  </si>
  <si>
    <t>Суп картофельный с яйцом (кудрявый)</t>
  </si>
  <si>
    <t>Биточки по-белорусски</t>
  </si>
  <si>
    <t>Среднее значение за 5 дней:</t>
  </si>
  <si>
    <t>ЗАВТРАК 1-4 кл</t>
  </si>
  <si>
    <t>ДЕНЬ меню</t>
  </si>
  <si>
    <t>масса</t>
  </si>
  <si>
    <t>б</t>
  </si>
  <si>
    <t>ж</t>
  </si>
  <si>
    <t>у</t>
  </si>
  <si>
    <t>ккал</t>
  </si>
  <si>
    <t>среднее</t>
  </si>
  <si>
    <t>среднее за цикл</t>
  </si>
  <si>
    <t>7-11 лет</t>
  </si>
  <si>
    <t>сут потребность</t>
  </si>
  <si>
    <t>доп откл</t>
  </si>
  <si>
    <t>Обед  1-4 кл</t>
  </si>
  <si>
    <t>Обед  5-11 кл</t>
  </si>
  <si>
    <t>Хлеб пшеничный йодированный</t>
  </si>
  <si>
    <t>ОВЗ 1-4</t>
  </si>
  <si>
    <t>ОБЕД:</t>
  </si>
  <si>
    <t>ЗАВТРАК:</t>
  </si>
  <si>
    <t>Среднее за 5 дней:</t>
  </si>
  <si>
    <t xml:space="preserve">ЗАВТРАК </t>
  </si>
  <si>
    <t>ЗАВТРАК 5-11 кл</t>
  </si>
  <si>
    <t>12 лет и старше</t>
  </si>
  <si>
    <t>ОВЗ 5-11</t>
  </si>
  <si>
    <t>80/80</t>
  </si>
  <si>
    <t>Паста "Альфредо"</t>
  </si>
  <si>
    <t>Икра кабачковая</t>
  </si>
  <si>
    <t>Мармелад фруктово-ягодный</t>
  </si>
  <si>
    <t>Пирожок с фруктовой начинкой</t>
  </si>
  <si>
    <t>Кондитерское изделие</t>
  </si>
  <si>
    <t>54-3 соус</t>
  </si>
  <si>
    <t>90/40</t>
  </si>
  <si>
    <t>Шницель рубленый из птицы</t>
  </si>
  <si>
    <t>Итого за обед</t>
  </si>
  <si>
    <t>80/30</t>
  </si>
  <si>
    <t>Чахохбили</t>
  </si>
  <si>
    <t>Морковь отварная дольками</t>
  </si>
  <si>
    <t>54-27 з</t>
  </si>
  <si>
    <t>Суп картофельный с крупой (рисовая)</t>
  </si>
  <si>
    <t>Обед</t>
  </si>
  <si>
    <t>Итого обед:</t>
  </si>
  <si>
    <t>Средние показатели за обед:</t>
  </si>
  <si>
    <t>50/25</t>
  </si>
  <si>
    <t>Овощи соленые  (огурцы)</t>
  </si>
  <si>
    <t>Зеленый горошек консервированый</t>
  </si>
  <si>
    <t>70/30</t>
  </si>
</sst>
</file>

<file path=xl/styles.xml><?xml version="1.0" encoding="utf-8"?>
<styleSheet xmlns="http://schemas.openxmlformats.org/spreadsheetml/2006/main">
  <numFmts count="1">
    <numFmt numFmtId="164" formatCode="0.0000"/>
  </numFmts>
  <fonts count="2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A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name val="Calibri"/>
      <family val="2"/>
      <charset val="204"/>
    </font>
    <font>
      <sz val="14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9">
    <xf numFmtId="0" fontId="0" fillId="0" borderId="0" xfId="0"/>
    <xf numFmtId="2" fontId="0" fillId="0" borderId="0" xfId="0" applyNumberForma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0" borderId="0" xfId="0" applyFont="1"/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0" fillId="0" borderId="0" xfId="0" applyFont="1"/>
    <xf numFmtId="2" fontId="0" fillId="0" borderId="0" xfId="0" applyNumberFormat="1" applyFont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8" fillId="2" borderId="2" xfId="0" applyFont="1" applyFill="1" applyBorder="1"/>
    <xf numFmtId="2" fontId="8" fillId="2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/>
    </xf>
    <xf numFmtId="0" fontId="0" fillId="0" borderId="0" xfId="0" applyNumberFormat="1" applyFont="1"/>
    <xf numFmtId="0" fontId="9" fillId="0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Fill="1" applyBorder="1" applyAlignment="1">
      <alignment horizontal="center" wrapText="1"/>
    </xf>
    <xf numFmtId="2" fontId="9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9" fillId="2" borderId="1" xfId="0" applyFont="1" applyFill="1" applyBorder="1" applyAlignment="1">
      <alignment horizontal="center" wrapText="1"/>
    </xf>
    <xf numFmtId="0" fontId="9" fillId="0" borderId="1" xfId="0" applyFont="1" applyFill="1" applyBorder="1"/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0" borderId="0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2" fontId="8" fillId="0" borderId="0" xfId="0" applyNumberFormat="1" applyFont="1"/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>
      <alignment horizontal="center" wrapText="1"/>
    </xf>
    <xf numFmtId="2" fontId="10" fillId="0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2" fontId="6" fillId="2" borderId="0" xfId="0" applyNumberFormat="1" applyFont="1" applyFill="1"/>
    <xf numFmtId="0" fontId="6" fillId="2" borderId="0" xfId="0" applyFont="1" applyFill="1"/>
    <xf numFmtId="0" fontId="0" fillId="2" borderId="0" xfId="0" applyFont="1" applyFill="1"/>
    <xf numFmtId="2" fontId="0" fillId="2" borderId="0" xfId="0" applyNumberFormat="1" applyFont="1" applyFill="1"/>
    <xf numFmtId="0" fontId="8" fillId="0" borderId="0" xfId="0" applyFont="1"/>
    <xf numFmtId="0" fontId="14" fillId="0" borderId="0" xfId="0" applyFont="1"/>
    <xf numFmtId="0" fontId="15" fillId="0" borderId="0" xfId="0" applyFont="1"/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2" borderId="13" xfId="0" applyFont="1" applyFill="1" applyBorder="1"/>
    <xf numFmtId="0" fontId="8" fillId="2" borderId="13" xfId="0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 wrapText="1"/>
    </xf>
    <xf numFmtId="2" fontId="6" fillId="2" borderId="11" xfId="0" applyNumberFormat="1" applyFont="1" applyFill="1" applyBorder="1" applyAlignment="1">
      <alignment horizontal="center" wrapText="1"/>
    </xf>
    <xf numFmtId="2" fontId="6" fillId="2" borderId="11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2" fontId="10" fillId="2" borderId="11" xfId="0" applyNumberFormat="1" applyFont="1" applyFill="1" applyBorder="1" applyAlignment="1">
      <alignment horizontal="center" wrapText="1"/>
    </xf>
    <xf numFmtId="2" fontId="9" fillId="2" borderId="11" xfId="0" applyNumberFormat="1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 wrapText="1"/>
    </xf>
    <xf numFmtId="2" fontId="6" fillId="0" borderId="11" xfId="0" applyNumberFormat="1" applyFont="1" applyFill="1" applyBorder="1" applyAlignment="1">
      <alignment horizontal="center" wrapText="1"/>
    </xf>
    <xf numFmtId="2" fontId="6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 wrapText="1"/>
    </xf>
    <xf numFmtId="2" fontId="8" fillId="0" borderId="11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2" fontId="8" fillId="0" borderId="13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7" fillId="0" borderId="11" xfId="0" applyNumberFormat="1" applyFont="1" applyFill="1" applyBorder="1" applyAlignment="1">
      <alignment horizontal="center" vertical="center" wrapText="1"/>
    </xf>
    <xf numFmtId="2" fontId="9" fillId="0" borderId="1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center"/>
    </xf>
    <xf numFmtId="0" fontId="0" fillId="0" borderId="17" xfId="0" applyBorder="1"/>
    <xf numFmtId="0" fontId="0" fillId="0" borderId="0" xfId="0" applyBorder="1"/>
    <xf numFmtId="0" fontId="6" fillId="0" borderId="0" xfId="0" applyFont="1" applyBorder="1"/>
    <xf numFmtId="2" fontId="6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16" fillId="0" borderId="0" xfId="0" applyFont="1" applyBorder="1"/>
    <xf numFmtId="2" fontId="16" fillId="0" borderId="0" xfId="0" applyNumberFormat="1" applyFont="1" applyBorder="1"/>
    <xf numFmtId="2" fontId="18" fillId="0" borderId="0" xfId="0" applyNumberFormat="1" applyFont="1" applyBorder="1"/>
    <xf numFmtId="0" fontId="18" fillId="0" borderId="0" xfId="0" applyNumberFormat="1" applyFont="1" applyBorder="1"/>
    <xf numFmtId="0" fontId="2" fillId="0" borderId="0" xfId="0" applyFont="1" applyBorder="1"/>
    <xf numFmtId="0" fontId="19" fillId="0" borderId="0" xfId="0" applyFont="1" applyBorder="1"/>
    <xf numFmtId="0" fontId="20" fillId="0" borderId="0" xfId="0" applyFont="1" applyBorder="1"/>
    <xf numFmtId="0" fontId="15" fillId="0" borderId="0" xfId="0" applyFont="1" applyBorder="1"/>
    <xf numFmtId="0" fontId="20" fillId="0" borderId="0" xfId="0" applyFont="1" applyFill="1" applyBorder="1"/>
    <xf numFmtId="0" fontId="8" fillId="0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8" fillId="2" borderId="10" xfId="0" applyFont="1" applyFill="1" applyBorder="1" applyAlignment="1">
      <alignment wrapText="1"/>
    </xf>
    <xf numFmtId="0" fontId="8" fillId="0" borderId="1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2" fontId="9" fillId="2" borderId="16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/>
    <xf numFmtId="2" fontId="8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0" fillId="2" borderId="1" xfId="0" applyFill="1" applyBorder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/>
    <xf numFmtId="2" fontId="0" fillId="2" borderId="0" xfId="0" applyNumberFormat="1" applyFill="1"/>
    <xf numFmtId="0" fontId="6" fillId="2" borderId="0" xfId="0" applyNumberFormat="1" applyFont="1" applyFill="1"/>
    <xf numFmtId="0" fontId="13" fillId="2" borderId="1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/>
    </xf>
    <xf numFmtId="2" fontId="16" fillId="2" borderId="6" xfId="0" applyNumberFormat="1" applyFont="1" applyFill="1" applyBorder="1" applyAlignment="1">
      <alignment horizontal="center"/>
    </xf>
    <xf numFmtId="2" fontId="16" fillId="2" borderId="16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wrapText="1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7" fillId="2" borderId="11" xfId="0" applyNumberFormat="1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2" fontId="17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2" fontId="17" fillId="2" borderId="16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2" fontId="23" fillId="2" borderId="1" xfId="0" applyNumberFormat="1" applyFont="1" applyFill="1" applyBorder="1" applyAlignment="1">
      <alignment horizontal="center"/>
    </xf>
    <xf numFmtId="2" fontId="2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2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8" fillId="2" borderId="12" xfId="0" applyFont="1" applyFill="1" applyBorder="1" applyAlignment="1">
      <alignment wrapText="1"/>
    </xf>
    <xf numFmtId="2" fontId="13" fillId="2" borderId="11" xfId="0" applyNumberFormat="1" applyFont="1" applyFill="1" applyBorder="1" applyAlignment="1">
      <alignment horizontal="center"/>
    </xf>
    <xf numFmtId="0" fontId="0" fillId="2" borderId="0" xfId="0" applyFill="1" applyBorder="1"/>
    <xf numFmtId="0" fontId="6" fillId="2" borderId="0" xfId="0" applyFont="1" applyFill="1" applyBorder="1"/>
    <xf numFmtId="2" fontId="6" fillId="2" borderId="0" xfId="0" applyNumberFormat="1" applyFont="1" applyFill="1" applyBorder="1"/>
    <xf numFmtId="0" fontId="16" fillId="2" borderId="0" xfId="0" applyFont="1" applyFill="1" applyBorder="1" applyAlignment="1">
      <alignment horizontal="center"/>
    </xf>
    <xf numFmtId="2" fontId="18" fillId="2" borderId="0" xfId="0" applyNumberFormat="1" applyFont="1" applyFill="1" applyBorder="1" applyAlignment="1">
      <alignment horizontal="center"/>
    </xf>
    <xf numFmtId="0" fontId="9" fillId="2" borderId="0" xfId="0" applyFont="1" applyFill="1" applyBorder="1"/>
    <xf numFmtId="2" fontId="9" fillId="2" borderId="0" xfId="0" applyNumberFormat="1" applyFont="1" applyFill="1" applyBorder="1"/>
    <xf numFmtId="2" fontId="16" fillId="2" borderId="0" xfId="0" applyNumberFormat="1" applyFont="1" applyFill="1" applyBorder="1"/>
    <xf numFmtId="0" fontId="13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wrapText="1"/>
    </xf>
    <xf numFmtId="2" fontId="6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  <xf numFmtId="0" fontId="17" fillId="0" borderId="1" xfId="0" applyFont="1" applyBorder="1" applyAlignment="1">
      <alignment horizontal="center"/>
    </xf>
    <xf numFmtId="164" fontId="24" fillId="0" borderId="1" xfId="0" applyNumberFormat="1" applyFont="1" applyBorder="1"/>
    <xf numFmtId="0" fontId="17" fillId="0" borderId="5" xfId="0" applyFont="1" applyBorder="1" applyAlignment="1">
      <alignment horizontal="center"/>
    </xf>
    <xf numFmtId="0" fontId="4" fillId="0" borderId="2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164" fontId="25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5" fillId="3" borderId="1" xfId="0" applyFont="1" applyFill="1" applyBorder="1"/>
    <xf numFmtId="164" fontId="25" fillId="3" borderId="1" xfId="0" applyNumberFormat="1" applyFont="1" applyFill="1" applyBorder="1"/>
    <xf numFmtId="0" fontId="17" fillId="0" borderId="1" xfId="0" applyFont="1" applyBorder="1"/>
    <xf numFmtId="0" fontId="25" fillId="0" borderId="1" xfId="0" applyFont="1" applyBorder="1"/>
    <xf numFmtId="0" fontId="26" fillId="0" borderId="1" xfId="0" applyFont="1" applyBorder="1"/>
    <xf numFmtId="0" fontId="4" fillId="3" borderId="1" xfId="0" applyFont="1" applyFill="1" applyBorder="1"/>
    <xf numFmtId="0" fontId="24" fillId="0" borderId="1" xfId="0" applyFont="1" applyBorder="1"/>
    <xf numFmtId="164" fontId="24" fillId="0" borderId="1" xfId="0" applyNumberFormat="1" applyFont="1" applyBorder="1" applyAlignment="1">
      <alignment horizontal="center"/>
    </xf>
    <xf numFmtId="0" fontId="13" fillId="2" borderId="13" xfId="0" applyFont="1" applyFill="1" applyBorder="1"/>
    <xf numFmtId="0" fontId="13" fillId="2" borderId="13" xfId="0" applyFont="1" applyFill="1" applyBorder="1" applyAlignment="1">
      <alignment horizontal="center"/>
    </xf>
    <xf numFmtId="2" fontId="13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2" fontId="13" fillId="2" borderId="14" xfId="0" applyNumberFormat="1" applyFont="1" applyFill="1" applyBorder="1" applyAlignment="1">
      <alignment horizontal="center"/>
    </xf>
    <xf numFmtId="0" fontId="18" fillId="2" borderId="0" xfId="0" applyFont="1" applyFill="1" applyBorder="1"/>
    <xf numFmtId="2" fontId="18" fillId="2" borderId="0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0" fillId="2" borderId="0" xfId="0" applyFill="1"/>
    <xf numFmtId="0" fontId="14" fillId="2" borderId="0" xfId="0" applyFont="1" applyFill="1"/>
    <xf numFmtId="0" fontId="21" fillId="2" borderId="0" xfId="0" applyFont="1" applyFill="1"/>
    <xf numFmtId="0" fontId="15" fillId="2" borderId="0" xfId="0" applyFont="1" applyFill="1"/>
    <xf numFmtId="0" fontId="20" fillId="2" borderId="0" xfId="0" applyFont="1" applyFill="1" applyBorder="1"/>
    <xf numFmtId="0" fontId="2" fillId="2" borderId="0" xfId="0" applyFont="1" applyFill="1" applyBorder="1"/>
    <xf numFmtId="0" fontId="25" fillId="2" borderId="1" xfId="0" applyFont="1" applyFill="1" applyBorder="1" applyAlignment="1">
      <alignment horizontal="center"/>
    </xf>
    <xf numFmtId="164" fontId="25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25" fillId="2" borderId="1" xfId="0" applyFont="1" applyFill="1" applyBorder="1"/>
    <xf numFmtId="164" fontId="25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2" fontId="24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wrapText="1"/>
    </xf>
    <xf numFmtId="0" fontId="13" fillId="2" borderId="1" xfId="0" applyFont="1" applyFill="1" applyBorder="1" applyAlignment="1"/>
    <xf numFmtId="0" fontId="13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/>
    <xf numFmtId="49" fontId="9" fillId="2" borderId="1" xfId="0" applyNumberFormat="1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/>
    </xf>
    <xf numFmtId="2" fontId="10" fillId="2" borderId="11" xfId="0" applyNumberFormat="1" applyFont="1" applyFill="1" applyBorder="1" applyAlignment="1">
      <alignment horizontal="center"/>
    </xf>
    <xf numFmtId="0" fontId="0" fillId="2" borderId="1" xfId="0" applyFont="1" applyFill="1" applyBorder="1"/>
    <xf numFmtId="2" fontId="0" fillId="2" borderId="1" xfId="0" applyNumberFormat="1" applyFont="1" applyFill="1" applyBorder="1"/>
    <xf numFmtId="2" fontId="8" fillId="2" borderId="1" xfId="0" applyNumberFormat="1" applyFont="1" applyFill="1" applyBorder="1" applyAlignment="1">
      <alignment wrapText="1"/>
    </xf>
    <xf numFmtId="0" fontId="0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 vertical="center" wrapText="1"/>
    </xf>
    <xf numFmtId="2" fontId="27" fillId="2" borderId="11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13" fillId="2" borderId="5" xfId="0" applyFont="1" applyFill="1" applyBorder="1"/>
    <xf numFmtId="0" fontId="13" fillId="2" borderId="5" xfId="0" applyFont="1" applyFill="1" applyBorder="1" applyAlignment="1">
      <alignment horizontal="center"/>
    </xf>
    <xf numFmtId="2" fontId="13" fillId="2" borderId="5" xfId="0" applyNumberFormat="1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2" fontId="8" fillId="2" borderId="14" xfId="0" applyNumberFormat="1" applyFont="1" applyFill="1" applyBorder="1" applyAlignment="1">
      <alignment horizontal="center" wrapText="1"/>
    </xf>
    <xf numFmtId="0" fontId="6" fillId="2" borderId="13" xfId="0" applyFont="1" applyFill="1" applyBorder="1" applyAlignment="1">
      <alignment wrapText="1"/>
    </xf>
    <xf numFmtId="0" fontId="8" fillId="2" borderId="13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8" xfId="0" applyNumberFormat="1" applyFont="1" applyFill="1" applyBorder="1" applyAlignment="1">
      <alignment horizontal="center" vertical="center"/>
    </xf>
    <xf numFmtId="2" fontId="17" fillId="2" borderId="8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7" fillId="2" borderId="9" xfId="0" applyNumberFormat="1" applyFont="1" applyFill="1" applyBorder="1" applyAlignment="1">
      <alignment horizontal="center" vertical="center" wrapText="1"/>
    </xf>
    <xf numFmtId="2" fontId="17" fillId="2" borderId="11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2" fontId="17" fillId="0" borderId="9" xfId="0" applyNumberFormat="1" applyFont="1" applyFill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wrapText="1"/>
    </xf>
    <xf numFmtId="1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1" xfId="0" applyNumberFormat="1" applyFont="1" applyFill="1" applyBorder="1" applyAlignment="1">
      <alignment horizontal="center" wrapText="1"/>
    </xf>
    <xf numFmtId="1" fontId="9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2"/>
  <sheetViews>
    <sheetView view="pageBreakPreview" topLeftCell="A10" zoomScale="60" workbookViewId="0">
      <selection activeCell="K34" sqref="K34:R39"/>
    </sheetView>
  </sheetViews>
  <sheetFormatPr defaultRowHeight="15.75"/>
  <cols>
    <col min="1" max="1" width="21.28515625" style="35" customWidth="1"/>
    <col min="2" max="2" width="39.140625" customWidth="1"/>
    <col min="3" max="3" width="12" customWidth="1"/>
    <col min="4" max="4" width="9.42578125" style="1" customWidth="1"/>
    <col min="5" max="5" width="9.140625" style="1" customWidth="1"/>
    <col min="6" max="6" width="10.28515625" style="1" customWidth="1"/>
    <col min="7" max="7" width="17.7109375" style="1" customWidth="1"/>
    <col min="8" max="8" width="16.28515625" style="1" customWidth="1"/>
    <col min="9" max="9" width="10.7109375" style="1" customWidth="1"/>
    <col min="10" max="10" width="22.7109375" style="3" customWidth="1"/>
    <col min="11" max="11" width="39.5703125" customWidth="1"/>
    <col min="12" max="12" width="12.28515625" customWidth="1"/>
    <col min="13" max="13" width="10" style="1" customWidth="1"/>
    <col min="14" max="14" width="9.140625" style="1" customWidth="1"/>
    <col min="15" max="15" width="10.5703125" style="1" customWidth="1"/>
    <col min="16" max="17" width="17.42578125" style="1" customWidth="1"/>
    <col min="18" max="18" width="11" style="1" customWidth="1"/>
  </cols>
  <sheetData>
    <row r="1" spans="1:18" ht="28.5" customHeight="1">
      <c r="A1" s="2"/>
      <c r="B1" s="332" t="s">
        <v>129</v>
      </c>
      <c r="C1" s="332"/>
      <c r="D1" s="332"/>
      <c r="E1" s="332"/>
      <c r="F1" s="332"/>
      <c r="H1" s="2"/>
      <c r="I1" s="2"/>
      <c r="J1" s="2"/>
      <c r="Q1" s="2"/>
    </row>
    <row r="2" spans="1:18" ht="31.5" customHeight="1" thickBot="1">
      <c r="A2" s="133"/>
      <c r="B2" s="333" t="s">
        <v>130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/>
      <c r="R2"/>
    </row>
    <row r="3" spans="1:18" ht="19.5" customHeight="1">
      <c r="A3" s="343" t="s">
        <v>54</v>
      </c>
      <c r="B3" s="334" t="s">
        <v>55</v>
      </c>
      <c r="C3" s="334" t="s">
        <v>56</v>
      </c>
      <c r="D3" s="336" t="s">
        <v>2</v>
      </c>
      <c r="E3" s="336"/>
      <c r="F3" s="336"/>
      <c r="G3" s="337" t="s">
        <v>3</v>
      </c>
      <c r="H3" s="339" t="s">
        <v>0</v>
      </c>
      <c r="I3" s="341" t="s">
        <v>1</v>
      </c>
      <c r="J3" s="343" t="s">
        <v>54</v>
      </c>
      <c r="K3" s="334" t="s">
        <v>55</v>
      </c>
      <c r="L3" s="334" t="s">
        <v>56</v>
      </c>
      <c r="M3" s="336" t="s">
        <v>2</v>
      </c>
      <c r="N3" s="336"/>
      <c r="O3" s="336"/>
      <c r="P3" s="337" t="s">
        <v>3</v>
      </c>
      <c r="Q3" s="339" t="s">
        <v>0</v>
      </c>
      <c r="R3" s="341" t="s">
        <v>1</v>
      </c>
    </row>
    <row r="4" spans="1:18" ht="34.5" customHeight="1">
      <c r="A4" s="344"/>
      <c r="B4" s="335"/>
      <c r="C4" s="335"/>
      <c r="D4" s="207" t="s">
        <v>4</v>
      </c>
      <c r="E4" s="207" t="s">
        <v>5</v>
      </c>
      <c r="F4" s="207" t="s">
        <v>6</v>
      </c>
      <c r="G4" s="338"/>
      <c r="H4" s="340"/>
      <c r="I4" s="342"/>
      <c r="J4" s="344"/>
      <c r="K4" s="335"/>
      <c r="L4" s="335"/>
      <c r="M4" s="207" t="s">
        <v>4</v>
      </c>
      <c r="N4" s="207" t="s">
        <v>5</v>
      </c>
      <c r="O4" s="207" t="s">
        <v>6</v>
      </c>
      <c r="P4" s="338"/>
      <c r="Q4" s="340"/>
      <c r="R4" s="342"/>
    </row>
    <row r="5" spans="1:18" ht="29.25" customHeight="1">
      <c r="A5" s="236" t="s">
        <v>57</v>
      </c>
      <c r="B5" s="215"/>
      <c r="C5" s="290"/>
      <c r="D5" s="207"/>
      <c r="E5" s="207"/>
      <c r="F5" s="207"/>
      <c r="G5" s="291"/>
      <c r="H5" s="292"/>
      <c r="I5" s="293"/>
      <c r="J5" s="236" t="s">
        <v>63</v>
      </c>
      <c r="K5" s="215"/>
      <c r="L5" s="290"/>
      <c r="M5" s="207"/>
      <c r="N5" s="207"/>
      <c r="O5" s="207"/>
      <c r="P5" s="291"/>
      <c r="Q5" s="292"/>
      <c r="R5" s="293"/>
    </row>
    <row r="6" spans="1:18" ht="24.75" customHeight="1">
      <c r="A6" s="197" t="s">
        <v>42</v>
      </c>
      <c r="B6" s="194" t="s">
        <v>86</v>
      </c>
      <c r="C6" s="59">
        <v>150</v>
      </c>
      <c r="D6" s="57">
        <v>12.68</v>
      </c>
      <c r="E6" s="57">
        <v>15.24</v>
      </c>
      <c r="F6" s="57">
        <v>25.45</v>
      </c>
      <c r="G6" s="57">
        <v>225.5</v>
      </c>
      <c r="H6" s="46">
        <v>340</v>
      </c>
      <c r="I6" s="117">
        <v>50.54</v>
      </c>
      <c r="J6" s="197" t="s">
        <v>42</v>
      </c>
      <c r="K6" s="45" t="s">
        <v>11</v>
      </c>
      <c r="L6" s="59">
        <v>200</v>
      </c>
      <c r="M6" s="23">
        <v>13.73</v>
      </c>
      <c r="N6" s="23">
        <v>7.04</v>
      </c>
      <c r="O6" s="23">
        <v>31.34</v>
      </c>
      <c r="P6" s="26">
        <v>294.97000000000003</v>
      </c>
      <c r="Q6" s="46" t="s">
        <v>132</v>
      </c>
      <c r="R6" s="117">
        <v>49.96</v>
      </c>
    </row>
    <row r="7" spans="1:18" ht="22.5" customHeight="1">
      <c r="A7" s="170"/>
      <c r="B7" s="294" t="s">
        <v>185</v>
      </c>
      <c r="C7" s="295">
        <v>60</v>
      </c>
      <c r="D7" s="296">
        <v>2.2000000000000002</v>
      </c>
      <c r="E7" s="296">
        <v>1.6</v>
      </c>
      <c r="F7" s="296">
        <v>11.04</v>
      </c>
      <c r="G7" s="296">
        <v>88.2</v>
      </c>
      <c r="H7" s="46">
        <v>57</v>
      </c>
      <c r="I7" s="117">
        <v>19.760000000000002</v>
      </c>
      <c r="J7" s="170"/>
      <c r="K7" s="45" t="s">
        <v>76</v>
      </c>
      <c r="L7" s="59">
        <v>40</v>
      </c>
      <c r="M7" s="57">
        <v>1</v>
      </c>
      <c r="N7" s="47">
        <v>4.6100000000000003</v>
      </c>
      <c r="O7" s="47">
        <v>4.16</v>
      </c>
      <c r="P7" s="47">
        <v>57.13</v>
      </c>
      <c r="Q7" s="302">
        <v>43</v>
      </c>
      <c r="R7" s="122">
        <v>6.52</v>
      </c>
    </row>
    <row r="8" spans="1:18" ht="23.25" customHeight="1">
      <c r="A8" s="170"/>
      <c r="B8" s="194" t="s">
        <v>186</v>
      </c>
      <c r="C8" s="59">
        <v>40</v>
      </c>
      <c r="D8" s="57">
        <v>2.6</v>
      </c>
      <c r="E8" s="57">
        <v>3.68</v>
      </c>
      <c r="F8" s="57">
        <v>12.86</v>
      </c>
      <c r="G8" s="57">
        <v>138.24</v>
      </c>
      <c r="H8" s="46"/>
      <c r="I8" s="117">
        <v>13.68</v>
      </c>
      <c r="J8" s="170"/>
      <c r="K8" s="45" t="s">
        <v>9</v>
      </c>
      <c r="L8" s="59" t="s">
        <v>25</v>
      </c>
      <c r="M8" s="57">
        <v>0.19</v>
      </c>
      <c r="N8" s="57">
        <v>0.04</v>
      </c>
      <c r="O8" s="57">
        <v>10.98</v>
      </c>
      <c r="P8" s="57">
        <v>43.9</v>
      </c>
      <c r="Q8" s="46">
        <v>685</v>
      </c>
      <c r="R8" s="117">
        <v>3.6</v>
      </c>
    </row>
    <row r="9" spans="1:18" ht="25.5" customHeight="1">
      <c r="A9" s="170"/>
      <c r="B9" s="45" t="s">
        <v>151</v>
      </c>
      <c r="C9" s="59" t="s">
        <v>24</v>
      </c>
      <c r="D9" s="57">
        <v>0.3</v>
      </c>
      <c r="E9" s="57">
        <v>0.05</v>
      </c>
      <c r="F9" s="57">
        <v>15.2</v>
      </c>
      <c r="G9" s="57">
        <v>60</v>
      </c>
      <c r="H9" s="46">
        <v>686</v>
      </c>
      <c r="I9" s="117">
        <v>7.1</v>
      </c>
      <c r="J9" s="170"/>
      <c r="K9" s="45" t="s">
        <v>174</v>
      </c>
      <c r="L9" s="59">
        <v>40</v>
      </c>
      <c r="M9" s="57">
        <v>3.04</v>
      </c>
      <c r="N9" s="57">
        <v>0.32</v>
      </c>
      <c r="O9" s="57">
        <v>23.2</v>
      </c>
      <c r="P9" s="57">
        <v>104.5</v>
      </c>
      <c r="Q9" s="46"/>
      <c r="R9" s="117">
        <v>2.92</v>
      </c>
    </row>
    <row r="10" spans="1:18" ht="23.25" customHeight="1">
      <c r="A10" s="170"/>
      <c r="B10" s="194" t="s">
        <v>174</v>
      </c>
      <c r="C10" s="59">
        <v>40</v>
      </c>
      <c r="D10" s="57">
        <v>3.04</v>
      </c>
      <c r="E10" s="57">
        <v>0.32</v>
      </c>
      <c r="F10" s="57">
        <v>23.2</v>
      </c>
      <c r="G10" s="57">
        <v>104.5</v>
      </c>
      <c r="H10" s="46"/>
      <c r="I10" s="117">
        <v>2.92</v>
      </c>
      <c r="J10" s="170"/>
      <c r="K10" s="45" t="s">
        <v>187</v>
      </c>
      <c r="L10" s="46">
        <v>80</v>
      </c>
      <c r="M10" s="47">
        <v>4.6399999999999997</v>
      </c>
      <c r="N10" s="47">
        <v>10.8</v>
      </c>
      <c r="O10" s="47">
        <v>20.65</v>
      </c>
      <c r="P10" s="47">
        <v>206.25</v>
      </c>
      <c r="Q10" s="46"/>
      <c r="R10" s="122">
        <v>31</v>
      </c>
    </row>
    <row r="11" spans="1:18" ht="23.25" customHeight="1">
      <c r="A11" s="198" t="s">
        <v>58</v>
      </c>
      <c r="B11" s="77"/>
      <c r="C11" s="78">
        <v>509</v>
      </c>
      <c r="D11" s="79">
        <f>SUM(D6:D10)</f>
        <v>20.82</v>
      </c>
      <c r="E11" s="79">
        <f>SUM(E6:E10)</f>
        <v>20.89</v>
      </c>
      <c r="F11" s="79">
        <f>SUM(F6:F10)</f>
        <v>87.75</v>
      </c>
      <c r="G11" s="79">
        <f>SUM(G6:G10)</f>
        <v>616.44000000000005</v>
      </c>
      <c r="H11" s="222"/>
      <c r="I11" s="226">
        <f>SUM(I6:I10)</f>
        <v>93.999999999999986</v>
      </c>
      <c r="J11" s="198" t="s">
        <v>58</v>
      </c>
      <c r="K11" s="45"/>
      <c r="L11" s="222">
        <v>572</v>
      </c>
      <c r="M11" s="79">
        <f>SUM(M6:M10)</f>
        <v>22.6</v>
      </c>
      <c r="N11" s="79">
        <f t="shared" ref="N11:P11" si="0">SUM(N6:N10)</f>
        <v>22.810000000000002</v>
      </c>
      <c r="O11" s="79">
        <f t="shared" si="0"/>
        <v>90.330000000000013</v>
      </c>
      <c r="P11" s="79">
        <f t="shared" si="0"/>
        <v>706.75</v>
      </c>
      <c r="Q11" s="46"/>
      <c r="R11" s="303">
        <f>SUM(R6:R10)</f>
        <v>94</v>
      </c>
    </row>
    <row r="12" spans="1:18" ht="24.75" customHeight="1">
      <c r="A12" s="171" t="s">
        <v>59</v>
      </c>
      <c r="B12" s="199"/>
      <c r="C12" s="200"/>
      <c r="D12" s="201"/>
      <c r="E12" s="201"/>
      <c r="F12" s="201"/>
      <c r="G12" s="202"/>
      <c r="H12" s="200"/>
      <c r="I12" s="203"/>
      <c r="J12" s="235" t="s">
        <v>64</v>
      </c>
      <c r="K12" s="45"/>
      <c r="L12" s="222"/>
      <c r="M12" s="304"/>
      <c r="N12" s="304"/>
      <c r="O12" s="304"/>
      <c r="P12" s="304"/>
      <c r="Q12" s="46"/>
      <c r="R12" s="303"/>
    </row>
    <row r="13" spans="1:18" ht="36" customHeight="1">
      <c r="A13" s="197" t="s">
        <v>42</v>
      </c>
      <c r="B13" s="194" t="s">
        <v>88</v>
      </c>
      <c r="C13" s="59" t="s">
        <v>183</v>
      </c>
      <c r="D13" s="57">
        <v>11.56</v>
      </c>
      <c r="E13" s="57">
        <v>12.69</v>
      </c>
      <c r="F13" s="57">
        <v>15.48</v>
      </c>
      <c r="G13" s="57">
        <v>177.47</v>
      </c>
      <c r="H13" s="46">
        <v>462</v>
      </c>
      <c r="I13" s="117">
        <v>49.26</v>
      </c>
      <c r="J13" s="197" t="s">
        <v>42</v>
      </c>
      <c r="K13" s="45" t="s">
        <v>77</v>
      </c>
      <c r="L13" s="46">
        <v>90</v>
      </c>
      <c r="M13" s="46">
        <v>9.16</v>
      </c>
      <c r="N13" s="46">
        <v>11.24</v>
      </c>
      <c r="O13" s="46">
        <v>10.67</v>
      </c>
      <c r="P13" s="46">
        <v>159.46</v>
      </c>
      <c r="Q13" s="46">
        <v>454</v>
      </c>
      <c r="R13" s="122">
        <v>49.26</v>
      </c>
    </row>
    <row r="14" spans="1:18" ht="28.5" customHeight="1">
      <c r="A14" s="116"/>
      <c r="B14" s="194" t="s">
        <v>12</v>
      </c>
      <c r="C14" s="46">
        <v>150</v>
      </c>
      <c r="D14" s="47">
        <v>4.32</v>
      </c>
      <c r="E14" s="47">
        <v>5.86</v>
      </c>
      <c r="F14" s="47">
        <v>32.799999999999997</v>
      </c>
      <c r="G14" s="47">
        <v>219.5</v>
      </c>
      <c r="H14" s="46">
        <v>332</v>
      </c>
      <c r="I14" s="122">
        <v>18.739999999999998</v>
      </c>
      <c r="J14" s="170"/>
      <c r="K14" s="45" t="s">
        <v>12</v>
      </c>
      <c r="L14" s="46">
        <v>150</v>
      </c>
      <c r="M14" s="47">
        <v>4.32</v>
      </c>
      <c r="N14" s="47">
        <v>5.86</v>
      </c>
      <c r="O14" s="47">
        <v>32.799999999999997</v>
      </c>
      <c r="P14" s="47">
        <v>219.5</v>
      </c>
      <c r="Q14" s="46">
        <v>332</v>
      </c>
      <c r="R14" s="122">
        <v>18.739999999999998</v>
      </c>
    </row>
    <row r="15" spans="1:18" ht="28.5" customHeight="1">
      <c r="A15" s="116"/>
      <c r="B15" s="369" t="s">
        <v>202</v>
      </c>
      <c r="C15" s="370">
        <v>40</v>
      </c>
      <c r="D15" s="371">
        <v>0.53</v>
      </c>
      <c r="E15" s="372">
        <v>7.0000000000000007E-2</v>
      </c>
      <c r="F15" s="372">
        <v>1.87</v>
      </c>
      <c r="G15" s="372">
        <v>10</v>
      </c>
      <c r="H15" s="372"/>
      <c r="I15" s="373">
        <v>14.28</v>
      </c>
      <c r="J15" s="170"/>
      <c r="K15" s="45" t="s">
        <v>153</v>
      </c>
      <c r="L15" s="46">
        <v>15</v>
      </c>
      <c r="M15" s="47">
        <v>0.55000000000000004</v>
      </c>
      <c r="N15" s="47">
        <v>0.37</v>
      </c>
      <c r="O15" s="47">
        <v>1.45</v>
      </c>
      <c r="P15" s="47">
        <v>11.1</v>
      </c>
      <c r="Q15" s="46" t="s">
        <v>189</v>
      </c>
      <c r="R15" s="122">
        <v>2</v>
      </c>
    </row>
    <row r="16" spans="1:18" ht="36.75" customHeight="1">
      <c r="A16" s="116"/>
      <c r="B16" s="45" t="s">
        <v>49</v>
      </c>
      <c r="C16" s="59">
        <v>200</v>
      </c>
      <c r="D16" s="57">
        <v>2.67</v>
      </c>
      <c r="E16" s="57">
        <v>3.48</v>
      </c>
      <c r="F16" s="57">
        <v>15.2</v>
      </c>
      <c r="G16" s="57">
        <v>91.2</v>
      </c>
      <c r="H16" s="46">
        <v>690</v>
      </c>
      <c r="I16" s="117">
        <v>8.8000000000000007</v>
      </c>
      <c r="J16" s="170"/>
      <c r="K16" s="374" t="s">
        <v>93</v>
      </c>
      <c r="L16" s="370">
        <v>35</v>
      </c>
      <c r="M16" s="371">
        <v>0.45</v>
      </c>
      <c r="N16" s="371">
        <v>3.59</v>
      </c>
      <c r="O16" s="371">
        <v>3.04</v>
      </c>
      <c r="P16" s="371">
        <v>8.5399999999999991</v>
      </c>
      <c r="Q16" s="375">
        <v>45</v>
      </c>
      <c r="R16" s="373">
        <v>12.28</v>
      </c>
    </row>
    <row r="17" spans="1:18" ht="39.75" customHeight="1">
      <c r="A17" s="116"/>
      <c r="B17" s="194" t="s">
        <v>174</v>
      </c>
      <c r="C17" s="59">
        <v>40</v>
      </c>
      <c r="D17" s="57">
        <v>3.04</v>
      </c>
      <c r="E17" s="57">
        <v>0.32</v>
      </c>
      <c r="F17" s="57">
        <v>23.2</v>
      </c>
      <c r="G17" s="57">
        <v>104.5</v>
      </c>
      <c r="H17" s="46"/>
      <c r="I17" s="117">
        <v>2.92</v>
      </c>
      <c r="J17" s="170"/>
      <c r="K17" s="45" t="s">
        <v>49</v>
      </c>
      <c r="L17" s="59">
        <v>200</v>
      </c>
      <c r="M17" s="57">
        <v>3.87</v>
      </c>
      <c r="N17" s="57">
        <v>3.48</v>
      </c>
      <c r="O17" s="57">
        <v>15.2</v>
      </c>
      <c r="P17" s="57">
        <v>91.2</v>
      </c>
      <c r="Q17" s="46">
        <v>690</v>
      </c>
      <c r="R17" s="117">
        <v>8.8000000000000007</v>
      </c>
    </row>
    <row r="18" spans="1:18" ht="24.75" customHeight="1">
      <c r="A18" s="116"/>
      <c r="B18" s="194"/>
      <c r="C18" s="59"/>
      <c r="D18" s="57"/>
      <c r="E18" s="57"/>
      <c r="F18" s="57"/>
      <c r="G18" s="57"/>
      <c r="H18" s="46"/>
      <c r="I18" s="117"/>
      <c r="J18" s="170"/>
      <c r="K18" s="374" t="s">
        <v>174</v>
      </c>
      <c r="L18" s="370">
        <v>40</v>
      </c>
      <c r="M18" s="371">
        <v>3.04</v>
      </c>
      <c r="N18" s="371">
        <v>0.32</v>
      </c>
      <c r="O18" s="371">
        <v>23.2</v>
      </c>
      <c r="P18" s="371">
        <v>104.5</v>
      </c>
      <c r="Q18" s="376"/>
      <c r="R18" s="377">
        <v>2.92</v>
      </c>
    </row>
    <row r="19" spans="1:18" ht="23.25" customHeight="1">
      <c r="A19" s="204" t="s">
        <v>58</v>
      </c>
      <c r="B19" s="77"/>
      <c r="C19" s="78">
        <v>590</v>
      </c>
      <c r="D19" s="79">
        <f>SUM(D13:D18)</f>
        <v>22.119999999999997</v>
      </c>
      <c r="E19" s="79">
        <f>SUM(E13:E18)</f>
        <v>22.42</v>
      </c>
      <c r="F19" s="79">
        <f>SUM(F13:F18)</f>
        <v>88.55</v>
      </c>
      <c r="G19" s="79">
        <f>SUM(G13:G18)</f>
        <v>602.67000000000007</v>
      </c>
      <c r="H19" s="78"/>
      <c r="I19" s="226">
        <f>SUM(I13:I18)</f>
        <v>94</v>
      </c>
      <c r="J19" s="198" t="s">
        <v>58</v>
      </c>
      <c r="K19" s="77"/>
      <c r="L19" s="78">
        <f>SUM(L13:L18)</f>
        <v>530</v>
      </c>
      <c r="M19" s="79">
        <f>SUM(M13:M18)</f>
        <v>21.39</v>
      </c>
      <c r="N19" s="79">
        <f>SUM(N13:N18)</f>
        <v>24.860000000000003</v>
      </c>
      <c r="O19" s="79">
        <f>SUM(O13:O18)</f>
        <v>86.36</v>
      </c>
      <c r="P19" s="79">
        <f>SUM(P13:P18)</f>
        <v>594.30000000000007</v>
      </c>
      <c r="Q19" s="78"/>
      <c r="R19" s="226">
        <f>SUM(R13:R18)</f>
        <v>94</v>
      </c>
    </row>
    <row r="20" spans="1:18" ht="23.25" customHeight="1">
      <c r="A20" s="171" t="s">
        <v>60</v>
      </c>
      <c r="B20" s="297"/>
      <c r="C20" s="206"/>
      <c r="D20" s="207"/>
      <c r="E20" s="207"/>
      <c r="F20" s="207"/>
      <c r="G20" s="207"/>
      <c r="H20" s="208"/>
      <c r="I20" s="209"/>
      <c r="J20" s="235" t="s">
        <v>65</v>
      </c>
      <c r="K20" s="205"/>
      <c r="L20" s="206"/>
      <c r="M20" s="207"/>
      <c r="N20" s="207"/>
      <c r="O20" s="207"/>
      <c r="P20" s="207"/>
      <c r="Q20" s="206"/>
      <c r="R20" s="209"/>
    </row>
    <row r="21" spans="1:18" s="8" customFormat="1" ht="26.25" customHeight="1">
      <c r="A21" s="197" t="s">
        <v>42</v>
      </c>
      <c r="B21" s="194" t="s">
        <v>148</v>
      </c>
      <c r="C21" s="59">
        <v>200</v>
      </c>
      <c r="D21" s="57">
        <v>7.3</v>
      </c>
      <c r="E21" s="57">
        <v>6.5</v>
      </c>
      <c r="F21" s="57">
        <v>38.6</v>
      </c>
      <c r="G21" s="57">
        <v>274.89999999999998</v>
      </c>
      <c r="H21" s="46" t="s">
        <v>149</v>
      </c>
      <c r="I21" s="117">
        <v>24.02</v>
      </c>
      <c r="J21" s="197" t="s">
        <v>42</v>
      </c>
      <c r="K21" s="45" t="s">
        <v>15</v>
      </c>
      <c r="L21" s="46">
        <v>200</v>
      </c>
      <c r="M21" s="47">
        <v>12.62</v>
      </c>
      <c r="N21" s="47">
        <v>11.87</v>
      </c>
      <c r="O21" s="47">
        <v>25</v>
      </c>
      <c r="P21" s="47">
        <v>208</v>
      </c>
      <c r="Q21" s="46">
        <v>302</v>
      </c>
      <c r="R21" s="122">
        <v>26.4</v>
      </c>
    </row>
    <row r="22" spans="1:18" ht="37.5" customHeight="1">
      <c r="A22" s="170"/>
      <c r="B22" s="45" t="s">
        <v>150</v>
      </c>
      <c r="C22" s="46" t="s">
        <v>7</v>
      </c>
      <c r="D22" s="47">
        <v>14.81</v>
      </c>
      <c r="E22" s="47">
        <v>15.75</v>
      </c>
      <c r="F22" s="47">
        <v>39.880000000000003</v>
      </c>
      <c r="G22" s="47">
        <v>336</v>
      </c>
      <c r="H22" s="46">
        <v>315</v>
      </c>
      <c r="I22" s="122">
        <v>66.38</v>
      </c>
      <c r="J22" s="170"/>
      <c r="K22" s="11" t="s">
        <v>147</v>
      </c>
      <c r="L22" s="16">
        <v>120</v>
      </c>
      <c r="M22" s="305">
        <v>5.07</v>
      </c>
      <c r="N22" s="305">
        <v>6.35</v>
      </c>
      <c r="O22" s="305">
        <v>41.35</v>
      </c>
      <c r="P22" s="305">
        <v>245</v>
      </c>
      <c r="Q22" s="16">
        <v>489</v>
      </c>
      <c r="R22" s="306">
        <v>43.42</v>
      </c>
    </row>
    <row r="23" spans="1:18" ht="23.25" customHeight="1">
      <c r="A23" s="170"/>
      <c r="B23" s="194" t="s">
        <v>9</v>
      </c>
      <c r="C23" s="59" t="s">
        <v>25</v>
      </c>
      <c r="D23" s="57">
        <v>0.19</v>
      </c>
      <c r="E23" s="57">
        <v>0.04</v>
      </c>
      <c r="F23" s="57">
        <v>10.98</v>
      </c>
      <c r="G23" s="57">
        <v>43.9</v>
      </c>
      <c r="H23" s="46">
        <v>685</v>
      </c>
      <c r="I23" s="117">
        <v>3.6</v>
      </c>
      <c r="J23" s="170"/>
      <c r="K23" s="45" t="s">
        <v>26</v>
      </c>
      <c r="L23" s="59">
        <v>200</v>
      </c>
      <c r="M23" s="57">
        <v>1.1399999999999999</v>
      </c>
      <c r="N23" s="57">
        <v>0.66</v>
      </c>
      <c r="O23" s="57">
        <v>6.82</v>
      </c>
      <c r="P23" s="57">
        <v>37.799999999999997</v>
      </c>
      <c r="Q23" s="46">
        <v>692</v>
      </c>
      <c r="R23" s="117">
        <v>4.18</v>
      </c>
    </row>
    <row r="24" spans="1:18" ht="22.5" customHeight="1">
      <c r="A24" s="170"/>
      <c r="B24" s="194"/>
      <c r="C24" s="59"/>
      <c r="D24" s="57"/>
      <c r="E24" s="57"/>
      <c r="F24" s="57"/>
      <c r="G24" s="47"/>
      <c r="H24" s="46"/>
      <c r="I24" s="117"/>
      <c r="J24" s="170"/>
      <c r="K24" s="45" t="s">
        <v>97</v>
      </c>
      <c r="L24" s="59">
        <v>150</v>
      </c>
      <c r="M24" s="57">
        <v>0.6</v>
      </c>
      <c r="N24" s="57">
        <v>0.6</v>
      </c>
      <c r="O24" s="57">
        <v>4.63</v>
      </c>
      <c r="P24" s="57">
        <v>66.599999999999994</v>
      </c>
      <c r="Q24" s="46">
        <v>386</v>
      </c>
      <c r="R24" s="117">
        <v>20</v>
      </c>
    </row>
    <row r="25" spans="1:18" ht="24" customHeight="1">
      <c r="A25" s="198" t="s">
        <v>58</v>
      </c>
      <c r="B25" s="77"/>
      <c r="C25" s="78">
        <v>582</v>
      </c>
      <c r="D25" s="79">
        <f>SUM(D20:D24)</f>
        <v>22.3</v>
      </c>
      <c r="E25" s="79">
        <f>SUM(E20:E24)</f>
        <v>22.29</v>
      </c>
      <c r="F25" s="79">
        <f>SUM(F20:F24)</f>
        <v>89.460000000000008</v>
      </c>
      <c r="G25" s="79">
        <f>SUM(G20:G24)</f>
        <v>654.79999999999995</v>
      </c>
      <c r="H25" s="46"/>
      <c r="I25" s="226">
        <f>SUM(I21:I24)</f>
        <v>93.999999999999986</v>
      </c>
      <c r="J25" s="198" t="s">
        <v>58</v>
      </c>
      <c r="K25" s="55"/>
      <c r="L25" s="78">
        <f>SUM(L21:L24)</f>
        <v>670</v>
      </c>
      <c r="M25" s="79">
        <f>SUM(M20:M24)</f>
        <v>19.43</v>
      </c>
      <c r="N25" s="79">
        <f>SUM(N20:N24)</f>
        <v>19.48</v>
      </c>
      <c r="O25" s="79">
        <f>SUM(O20:O24)</f>
        <v>77.799999999999983</v>
      </c>
      <c r="P25" s="79">
        <f>SUM(P20:P24)</f>
        <v>557.4</v>
      </c>
      <c r="Q25" s="46"/>
      <c r="R25" s="226">
        <f>SUM(R21:R24)</f>
        <v>94</v>
      </c>
    </row>
    <row r="26" spans="1:18" ht="22.5" customHeight="1">
      <c r="A26" s="171" t="s">
        <v>61</v>
      </c>
      <c r="B26" s="210"/>
      <c r="C26" s="211"/>
      <c r="D26" s="207"/>
      <c r="E26" s="207"/>
      <c r="F26" s="207"/>
      <c r="G26" s="212"/>
      <c r="H26" s="213"/>
      <c r="I26" s="214"/>
      <c r="J26" s="235" t="s">
        <v>66</v>
      </c>
      <c r="K26" s="77"/>
      <c r="L26" s="78"/>
      <c r="M26" s="79"/>
      <c r="N26" s="79"/>
      <c r="O26" s="79"/>
      <c r="P26" s="79"/>
      <c r="Q26" s="79"/>
      <c r="R26" s="226"/>
    </row>
    <row r="27" spans="1:18" ht="21" customHeight="1">
      <c r="A27" s="197" t="s">
        <v>42</v>
      </c>
      <c r="B27" s="194" t="s">
        <v>135</v>
      </c>
      <c r="C27" s="46" t="s">
        <v>53</v>
      </c>
      <c r="D27" s="47">
        <v>13.92</v>
      </c>
      <c r="E27" s="47">
        <v>11.65</v>
      </c>
      <c r="F27" s="47">
        <v>15.37</v>
      </c>
      <c r="G27" s="47">
        <v>198.11</v>
      </c>
      <c r="H27" s="46">
        <v>437</v>
      </c>
      <c r="I27" s="122">
        <v>54.82</v>
      </c>
      <c r="J27" s="197" t="s">
        <v>42</v>
      </c>
      <c r="K27" s="45" t="s">
        <v>154</v>
      </c>
      <c r="L27" s="46" t="s">
        <v>155</v>
      </c>
      <c r="M27" s="47">
        <v>9.56</v>
      </c>
      <c r="N27" s="47">
        <v>12.69</v>
      </c>
      <c r="O27" s="47">
        <v>6.48</v>
      </c>
      <c r="P27" s="47">
        <v>181.5</v>
      </c>
      <c r="Q27" s="46" t="s">
        <v>156</v>
      </c>
      <c r="R27" s="122">
        <v>57.93</v>
      </c>
    </row>
    <row r="28" spans="1:18" ht="21" customHeight="1">
      <c r="A28" s="171"/>
      <c r="B28" s="194" t="s">
        <v>34</v>
      </c>
      <c r="C28" s="59">
        <v>150</v>
      </c>
      <c r="D28" s="57">
        <v>2.9</v>
      </c>
      <c r="E28" s="57">
        <v>3.7</v>
      </c>
      <c r="F28" s="57">
        <v>35.18</v>
      </c>
      <c r="G28" s="57">
        <v>225.8</v>
      </c>
      <c r="H28" s="46">
        <v>510</v>
      </c>
      <c r="I28" s="117">
        <v>14.58</v>
      </c>
      <c r="J28" s="170"/>
      <c r="K28" s="45" t="s">
        <v>17</v>
      </c>
      <c r="L28" s="59">
        <v>150</v>
      </c>
      <c r="M28" s="57">
        <v>7.96</v>
      </c>
      <c r="N28" s="57">
        <v>8.68</v>
      </c>
      <c r="O28" s="57">
        <v>37.18</v>
      </c>
      <c r="P28" s="57">
        <v>246</v>
      </c>
      <c r="Q28" s="46">
        <v>508</v>
      </c>
      <c r="R28" s="117">
        <v>20.45</v>
      </c>
    </row>
    <row r="29" spans="1:18" s="8" customFormat="1" ht="37.5" customHeight="1">
      <c r="A29" s="197"/>
      <c r="B29" s="374" t="s">
        <v>93</v>
      </c>
      <c r="C29" s="370">
        <v>50</v>
      </c>
      <c r="D29" s="371">
        <v>0.64</v>
      </c>
      <c r="E29" s="371">
        <v>5.13</v>
      </c>
      <c r="F29" s="371">
        <v>4.34</v>
      </c>
      <c r="G29" s="371">
        <v>12.2</v>
      </c>
      <c r="H29" s="375">
        <v>45</v>
      </c>
      <c r="I29" s="373">
        <v>17.5</v>
      </c>
      <c r="J29" s="170"/>
      <c r="K29" s="45" t="s">
        <v>137</v>
      </c>
      <c r="L29" s="59">
        <v>60</v>
      </c>
      <c r="M29" s="57">
        <v>0.9</v>
      </c>
      <c r="N29" s="47">
        <v>0.1</v>
      </c>
      <c r="O29" s="47">
        <v>17.2</v>
      </c>
      <c r="P29" s="47">
        <v>50.2</v>
      </c>
      <c r="Q29" s="47" t="s">
        <v>138</v>
      </c>
      <c r="R29" s="122">
        <v>9.1</v>
      </c>
    </row>
    <row r="30" spans="1:18" ht="25.5" customHeight="1">
      <c r="A30" s="170"/>
      <c r="B30" s="45" t="s">
        <v>26</v>
      </c>
      <c r="C30" s="59">
        <v>200</v>
      </c>
      <c r="D30" s="57">
        <v>1.1399999999999999</v>
      </c>
      <c r="E30" s="57">
        <v>0.66</v>
      </c>
      <c r="F30" s="57">
        <v>6.82</v>
      </c>
      <c r="G30" s="57">
        <v>37.799999999999997</v>
      </c>
      <c r="H30" s="46">
        <v>692</v>
      </c>
      <c r="I30" s="117">
        <v>4.18</v>
      </c>
      <c r="J30" s="170"/>
      <c r="K30" s="45" t="s">
        <v>9</v>
      </c>
      <c r="L30" s="59" t="s">
        <v>25</v>
      </c>
      <c r="M30" s="57">
        <v>0.19</v>
      </c>
      <c r="N30" s="57">
        <v>0.04</v>
      </c>
      <c r="O30" s="57">
        <v>10.98</v>
      </c>
      <c r="P30" s="57">
        <v>43.9</v>
      </c>
      <c r="Q30" s="46">
        <v>685</v>
      </c>
      <c r="R30" s="117">
        <v>3.6</v>
      </c>
    </row>
    <row r="31" spans="1:18" ht="24" customHeight="1">
      <c r="A31" s="170"/>
      <c r="B31" s="194" t="s">
        <v>174</v>
      </c>
      <c r="C31" s="59">
        <v>40</v>
      </c>
      <c r="D31" s="57">
        <v>3.04</v>
      </c>
      <c r="E31" s="57">
        <v>0.32</v>
      </c>
      <c r="F31" s="57">
        <v>23.2</v>
      </c>
      <c r="G31" s="57">
        <v>104.5</v>
      </c>
      <c r="H31" s="46"/>
      <c r="I31" s="117">
        <v>2.92</v>
      </c>
      <c r="J31" s="170"/>
      <c r="K31" s="45" t="s">
        <v>174</v>
      </c>
      <c r="L31" s="59">
        <v>40</v>
      </c>
      <c r="M31" s="57">
        <v>3.04</v>
      </c>
      <c r="N31" s="57">
        <v>0.32</v>
      </c>
      <c r="O31" s="57">
        <v>23.2</v>
      </c>
      <c r="P31" s="57">
        <v>104.5</v>
      </c>
      <c r="Q31" s="46"/>
      <c r="R31" s="117">
        <v>2.92</v>
      </c>
    </row>
    <row r="32" spans="1:18" ht="26.25" customHeight="1">
      <c r="A32" s="198" t="s">
        <v>58</v>
      </c>
      <c r="B32" s="298"/>
      <c r="C32" s="299">
        <v>540</v>
      </c>
      <c r="D32" s="79">
        <f>SUM(D27:D31)</f>
        <v>21.64</v>
      </c>
      <c r="E32" s="79">
        <f>SUM(E27:E31)</f>
        <v>21.46</v>
      </c>
      <c r="F32" s="79">
        <f>SUM(F27:F31)</f>
        <v>84.91</v>
      </c>
      <c r="G32" s="79">
        <f>SUM(G27:G31)</f>
        <v>578.41000000000008</v>
      </c>
      <c r="H32" s="78"/>
      <c r="I32" s="226">
        <f>SUM(I27:I31)</f>
        <v>94.000000000000014</v>
      </c>
      <c r="J32" s="198" t="s">
        <v>58</v>
      </c>
      <c r="K32" s="77"/>
      <c r="L32" s="78">
        <v>582</v>
      </c>
      <c r="M32" s="79">
        <f>SUM(M27:M31)</f>
        <v>21.65</v>
      </c>
      <c r="N32" s="79">
        <f>SUM(N27:N31)</f>
        <v>21.83</v>
      </c>
      <c r="O32" s="79">
        <f>SUM(O27:O31)</f>
        <v>95.04</v>
      </c>
      <c r="P32" s="79">
        <f>SUM(P27:P31)</f>
        <v>626.1</v>
      </c>
      <c r="Q32" s="222"/>
      <c r="R32" s="226">
        <f>SUM(R27:R31)</f>
        <v>93.999999999999986</v>
      </c>
    </row>
    <row r="33" spans="1:18" ht="37.5" customHeight="1">
      <c r="A33" s="171" t="s">
        <v>62</v>
      </c>
      <c r="B33" s="300"/>
      <c r="C33" s="216"/>
      <c r="D33" s="217"/>
      <c r="E33" s="217"/>
      <c r="F33" s="217"/>
      <c r="G33" s="218"/>
      <c r="H33" s="219"/>
      <c r="I33" s="220"/>
      <c r="J33" s="236" t="s">
        <v>67</v>
      </c>
      <c r="K33" s="215"/>
      <c r="L33" s="216"/>
      <c r="M33" s="217"/>
      <c r="N33" s="217"/>
      <c r="O33" s="217"/>
      <c r="P33" s="218"/>
      <c r="Q33" s="219"/>
      <c r="R33" s="220"/>
    </row>
    <row r="34" spans="1:18" ht="37.5" customHeight="1">
      <c r="A34" s="197" t="s">
        <v>42</v>
      </c>
      <c r="B34" s="194" t="s">
        <v>19</v>
      </c>
      <c r="C34" s="46">
        <v>90</v>
      </c>
      <c r="D34" s="47">
        <v>12.54</v>
      </c>
      <c r="E34" s="47">
        <v>12.43</v>
      </c>
      <c r="F34" s="47">
        <v>20.95</v>
      </c>
      <c r="G34" s="47">
        <v>197.38</v>
      </c>
      <c r="H34" s="46">
        <v>498</v>
      </c>
      <c r="I34" s="122">
        <v>49.69</v>
      </c>
      <c r="J34" s="197" t="s">
        <v>42</v>
      </c>
      <c r="K34" s="374" t="s">
        <v>136</v>
      </c>
      <c r="L34" s="376" t="s">
        <v>204</v>
      </c>
      <c r="M34" s="372">
        <v>10.55</v>
      </c>
      <c r="N34" s="372">
        <v>11.16</v>
      </c>
      <c r="O34" s="372">
        <v>24.09</v>
      </c>
      <c r="P34" s="372">
        <v>183.2</v>
      </c>
      <c r="Q34" s="376">
        <v>374</v>
      </c>
      <c r="R34" s="373">
        <v>51.67</v>
      </c>
    </row>
    <row r="35" spans="1:18" ht="26.25" customHeight="1">
      <c r="A35" s="170"/>
      <c r="B35" s="194" t="s">
        <v>22</v>
      </c>
      <c r="C35" s="59">
        <v>150</v>
      </c>
      <c r="D35" s="57">
        <v>3.8</v>
      </c>
      <c r="E35" s="57">
        <v>6.8</v>
      </c>
      <c r="F35" s="57">
        <v>22.21</v>
      </c>
      <c r="G35" s="57">
        <v>231.4</v>
      </c>
      <c r="H35" s="46">
        <v>520</v>
      </c>
      <c r="I35" s="117">
        <v>26.52</v>
      </c>
      <c r="J35" s="197"/>
      <c r="K35" s="45" t="s">
        <v>22</v>
      </c>
      <c r="L35" s="59">
        <v>150</v>
      </c>
      <c r="M35" s="57">
        <v>3.8</v>
      </c>
      <c r="N35" s="57">
        <v>6.8</v>
      </c>
      <c r="O35" s="57">
        <v>22.21</v>
      </c>
      <c r="P35" s="57">
        <v>231.4</v>
      </c>
      <c r="Q35" s="46">
        <v>520</v>
      </c>
      <c r="R35" s="117">
        <v>26.52</v>
      </c>
    </row>
    <row r="36" spans="1:18" ht="21" customHeight="1">
      <c r="A36" s="170"/>
      <c r="B36" s="369" t="s">
        <v>202</v>
      </c>
      <c r="C36" s="370">
        <v>30</v>
      </c>
      <c r="D36" s="371">
        <v>0.4</v>
      </c>
      <c r="E36" s="372">
        <v>0.05</v>
      </c>
      <c r="F36" s="372">
        <v>1.4</v>
      </c>
      <c r="G36" s="372">
        <v>7.5</v>
      </c>
      <c r="H36" s="372"/>
      <c r="I36" s="373">
        <v>11.27</v>
      </c>
      <c r="J36" s="236"/>
      <c r="K36" s="369" t="s">
        <v>202</v>
      </c>
      <c r="L36" s="370">
        <v>25</v>
      </c>
      <c r="M36" s="371">
        <v>0.34</v>
      </c>
      <c r="N36" s="372">
        <v>0.04</v>
      </c>
      <c r="O36" s="372">
        <v>1.1599999999999999</v>
      </c>
      <c r="P36" s="372">
        <v>6.25</v>
      </c>
      <c r="Q36" s="372"/>
      <c r="R36" s="373">
        <v>9.2899999999999991</v>
      </c>
    </row>
    <row r="37" spans="1:18" ht="21" customHeight="1">
      <c r="A37" s="198"/>
      <c r="B37" s="194" t="s">
        <v>9</v>
      </c>
      <c r="C37" s="59" t="s">
        <v>25</v>
      </c>
      <c r="D37" s="57">
        <v>0.19</v>
      </c>
      <c r="E37" s="57">
        <v>0.04</v>
      </c>
      <c r="F37" s="57">
        <v>10.98</v>
      </c>
      <c r="G37" s="57">
        <v>43.9</v>
      </c>
      <c r="H37" s="46">
        <v>685</v>
      </c>
      <c r="I37" s="117">
        <v>3.6</v>
      </c>
      <c r="J37" s="197"/>
      <c r="K37" s="45" t="s">
        <v>9</v>
      </c>
      <c r="L37" s="59" t="s">
        <v>25</v>
      </c>
      <c r="M37" s="57">
        <v>0.19</v>
      </c>
      <c r="N37" s="57">
        <v>0.04</v>
      </c>
      <c r="O37" s="57">
        <v>6.42</v>
      </c>
      <c r="P37" s="57">
        <v>43.9</v>
      </c>
      <c r="Q37" s="46" t="s">
        <v>111</v>
      </c>
      <c r="R37" s="117">
        <v>3.6</v>
      </c>
    </row>
    <row r="38" spans="1:18" ht="22.5" customHeight="1">
      <c r="A38" s="170"/>
      <c r="B38" s="194" t="s">
        <v>174</v>
      </c>
      <c r="C38" s="59">
        <v>40</v>
      </c>
      <c r="D38" s="57">
        <v>3.04</v>
      </c>
      <c r="E38" s="57">
        <v>0.32</v>
      </c>
      <c r="F38" s="57">
        <v>23.2</v>
      </c>
      <c r="G38" s="57">
        <v>104.5</v>
      </c>
      <c r="H38" s="46"/>
      <c r="I38" s="117">
        <v>2.92</v>
      </c>
      <c r="J38" s="170"/>
      <c r="K38" s="45" t="s">
        <v>174</v>
      </c>
      <c r="L38" s="59">
        <v>40</v>
      </c>
      <c r="M38" s="57">
        <v>3.04</v>
      </c>
      <c r="N38" s="57">
        <v>0.32</v>
      </c>
      <c r="O38" s="57">
        <v>23.2</v>
      </c>
      <c r="P38" s="57">
        <v>104.5</v>
      </c>
      <c r="Q38" s="46"/>
      <c r="R38" s="117">
        <v>2.92</v>
      </c>
    </row>
    <row r="39" spans="1:18" ht="24" customHeight="1" thickBot="1">
      <c r="A39" s="221" t="s">
        <v>58</v>
      </c>
      <c r="B39" s="301"/>
      <c r="C39" s="263">
        <v>522</v>
      </c>
      <c r="D39" s="264">
        <f>SUM(D33:D38)</f>
        <v>19.97</v>
      </c>
      <c r="E39" s="264">
        <f>SUM(E33:E38)</f>
        <v>19.64</v>
      </c>
      <c r="F39" s="264">
        <f>SUM(F33:F38)</f>
        <v>78.739999999999995</v>
      </c>
      <c r="G39" s="264">
        <f>SUM(G33:G38)</f>
        <v>584.67999999999995</v>
      </c>
      <c r="H39" s="265"/>
      <c r="I39" s="266">
        <f>SUM(I34:I38)</f>
        <v>93.999999999999986</v>
      </c>
      <c r="J39" s="221" t="s">
        <v>58</v>
      </c>
      <c r="K39" s="262"/>
      <c r="L39" s="263">
        <v>527</v>
      </c>
      <c r="M39" s="264">
        <f>SUM(M34:M38)</f>
        <v>17.920000000000002</v>
      </c>
      <c r="N39" s="264">
        <f>SUM(N34:N38)</f>
        <v>18.36</v>
      </c>
      <c r="O39" s="264">
        <f>SUM(O34:O38)</f>
        <v>77.08</v>
      </c>
      <c r="P39" s="264">
        <f>SUM(P34:P38)</f>
        <v>569.25</v>
      </c>
      <c r="Q39" s="263"/>
      <c r="R39" s="266">
        <f>SUM(R34:R38)</f>
        <v>93.999999999999986</v>
      </c>
    </row>
    <row r="40" spans="1:18" ht="21.75" customHeight="1">
      <c r="A40" s="227"/>
      <c r="B40" s="228" t="s">
        <v>139</v>
      </c>
      <c r="C40" s="228"/>
      <c r="D40" s="238">
        <f>D11+D19+D25+D32+D39</f>
        <v>106.85</v>
      </c>
      <c r="E40" s="238">
        <f t="shared" ref="E40:G40" si="1">E11+E19+E25+E32+E39</f>
        <v>106.7</v>
      </c>
      <c r="F40" s="238">
        <f t="shared" si="1"/>
        <v>429.40999999999997</v>
      </c>
      <c r="G40" s="238">
        <f t="shared" si="1"/>
        <v>3037</v>
      </c>
      <c r="H40" s="227"/>
      <c r="I40" s="227"/>
      <c r="J40" s="227"/>
      <c r="K40" s="228" t="s">
        <v>139</v>
      </c>
      <c r="L40" s="228"/>
      <c r="M40" s="229">
        <f>M11+M19+M25+M32+M39</f>
        <v>102.99</v>
      </c>
      <c r="N40" s="229">
        <f t="shared" ref="N40:P40" si="2">N11+N19+N25+N32+N39</f>
        <v>107.34</v>
      </c>
      <c r="O40" s="229">
        <f t="shared" si="2"/>
        <v>426.60999999999996</v>
      </c>
      <c r="P40" s="229">
        <f t="shared" si="2"/>
        <v>3053.8</v>
      </c>
      <c r="Q40" s="228"/>
      <c r="R40" s="228"/>
    </row>
    <row r="41" spans="1:18" ht="20.25" customHeight="1">
      <c r="A41" s="230"/>
      <c r="B41" s="232" t="s">
        <v>159</v>
      </c>
      <c r="C41" s="232"/>
      <c r="D41" s="239">
        <f>D40/5</f>
        <v>21.369999999999997</v>
      </c>
      <c r="E41" s="239">
        <f t="shared" ref="E41:G41" si="3">E40/5</f>
        <v>21.34</v>
      </c>
      <c r="F41" s="239">
        <f t="shared" si="3"/>
        <v>85.881999999999991</v>
      </c>
      <c r="G41" s="239">
        <f t="shared" si="3"/>
        <v>607.4</v>
      </c>
      <c r="H41" s="230"/>
      <c r="I41" s="231"/>
      <c r="J41" s="230"/>
      <c r="K41" s="232" t="s">
        <v>140</v>
      </c>
      <c r="L41" s="232"/>
      <c r="M41" s="233">
        <f>M40/10</f>
        <v>10.298999999999999</v>
      </c>
      <c r="N41" s="233">
        <f t="shared" ref="N41:P41" si="4">N40/10</f>
        <v>10.734</v>
      </c>
      <c r="O41" s="233">
        <f t="shared" si="4"/>
        <v>42.660999999999994</v>
      </c>
      <c r="P41" s="233">
        <f t="shared" si="4"/>
        <v>305.38</v>
      </c>
      <c r="Q41" s="230"/>
      <c r="R41" s="234"/>
    </row>
    <row r="42" spans="1:18">
      <c r="A42" s="153"/>
      <c r="B42" s="154" t="s">
        <v>23</v>
      </c>
      <c r="C42" s="154"/>
      <c r="D42" s="159"/>
      <c r="E42" s="159"/>
      <c r="F42" s="159"/>
      <c r="G42" s="159"/>
      <c r="H42" s="153"/>
      <c r="I42" s="159"/>
      <c r="J42" s="153"/>
      <c r="K42" s="154" t="s">
        <v>23</v>
      </c>
      <c r="L42" s="154"/>
      <c r="M42" s="160">
        <v>1</v>
      </c>
      <c r="N42" s="160">
        <v>1</v>
      </c>
      <c r="O42" s="160">
        <v>4</v>
      </c>
      <c r="P42" s="159"/>
      <c r="Q42" s="153"/>
      <c r="R42" s="159"/>
    </row>
    <row r="43" spans="1:18" ht="15">
      <c r="A43" s="150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</row>
    <row r="44" spans="1:18">
      <c r="A44" s="150"/>
      <c r="B44" s="150"/>
      <c r="C44" s="150"/>
      <c r="D44" s="150"/>
      <c r="E44" s="150"/>
      <c r="F44" s="150"/>
      <c r="G44" s="150"/>
      <c r="H44" s="150"/>
      <c r="I44" s="150"/>
      <c r="J44" s="161"/>
      <c r="K44" s="161" t="s">
        <v>115</v>
      </c>
      <c r="L44" s="161"/>
      <c r="M44" s="161"/>
      <c r="N44" s="161"/>
      <c r="O44" s="161"/>
      <c r="P44" s="161"/>
      <c r="Q44" s="161"/>
      <c r="R44" s="161"/>
    </row>
    <row r="45" spans="1:18">
      <c r="A45" s="150"/>
      <c r="B45" s="150"/>
      <c r="C45" s="150"/>
      <c r="D45" s="150"/>
      <c r="E45" s="150"/>
      <c r="F45" s="150"/>
      <c r="G45" s="150"/>
      <c r="H45" s="150"/>
      <c r="I45" s="150"/>
      <c r="J45" s="162" t="s">
        <v>116</v>
      </c>
      <c r="K45" s="161"/>
      <c r="L45" s="161"/>
      <c r="M45" s="161"/>
      <c r="N45" s="161"/>
      <c r="O45" s="161"/>
      <c r="P45" s="161"/>
      <c r="Q45" s="161"/>
      <c r="R45" s="161"/>
    </row>
    <row r="46" spans="1:18">
      <c r="A46" s="150"/>
      <c r="B46" s="150"/>
      <c r="C46" s="150"/>
      <c r="D46" s="150"/>
      <c r="E46" s="150"/>
      <c r="F46" s="150"/>
      <c r="G46" s="150"/>
      <c r="H46" s="150"/>
      <c r="I46" s="150"/>
      <c r="J46" s="163" t="s">
        <v>119</v>
      </c>
      <c r="K46" s="161"/>
      <c r="L46" s="161"/>
      <c r="M46" s="161"/>
      <c r="N46" s="161"/>
      <c r="O46" s="161"/>
      <c r="P46" s="161"/>
      <c r="Q46" s="161"/>
      <c r="R46" s="161"/>
    </row>
    <row r="47" spans="1:18">
      <c r="A47" s="150"/>
      <c r="B47" s="150"/>
      <c r="C47" s="150"/>
      <c r="D47" s="150"/>
      <c r="E47" s="150"/>
      <c r="F47" s="150"/>
      <c r="G47" s="150"/>
      <c r="H47" s="150"/>
      <c r="I47" s="150"/>
      <c r="J47" s="163" t="s">
        <v>120</v>
      </c>
      <c r="K47" s="161"/>
      <c r="L47" s="161"/>
      <c r="M47" s="161"/>
      <c r="N47" s="161"/>
      <c r="O47" s="161"/>
      <c r="P47" s="161"/>
      <c r="Q47" s="161"/>
      <c r="R47" s="161"/>
    </row>
    <row r="48" spans="1:18">
      <c r="A48" s="150"/>
      <c r="B48" s="150"/>
      <c r="C48" s="150"/>
      <c r="D48" s="150"/>
      <c r="E48" s="150"/>
      <c r="F48" s="150"/>
      <c r="G48" s="150"/>
      <c r="H48" s="150"/>
      <c r="I48" s="150"/>
      <c r="J48" s="163" t="s">
        <v>121</v>
      </c>
      <c r="K48" s="161"/>
      <c r="L48" s="161"/>
      <c r="M48" s="161"/>
      <c r="N48" s="161"/>
      <c r="O48" s="161"/>
      <c r="P48" s="161"/>
      <c r="Q48" s="161"/>
      <c r="R48" s="161"/>
    </row>
    <row r="49" spans="1:18">
      <c r="A49" s="150"/>
      <c r="B49" s="150"/>
      <c r="C49" s="150"/>
      <c r="D49" s="150"/>
      <c r="E49" s="150"/>
      <c r="F49" s="150"/>
      <c r="G49" s="150"/>
      <c r="H49" s="150"/>
      <c r="I49" s="150"/>
      <c r="J49" s="163" t="s">
        <v>146</v>
      </c>
      <c r="K49" s="161"/>
      <c r="L49" s="161"/>
      <c r="M49" s="161"/>
      <c r="N49" s="161"/>
      <c r="O49" s="161"/>
      <c r="P49" s="161"/>
      <c r="Q49" s="161"/>
      <c r="R49" s="161"/>
    </row>
    <row r="50" spans="1:18" ht="15">
      <c r="A50" s="150"/>
      <c r="B50" s="150"/>
      <c r="C50" s="150"/>
      <c r="D50" s="150"/>
      <c r="E50" s="150"/>
      <c r="F50" s="150"/>
      <c r="G50" s="150"/>
      <c r="H50" s="150"/>
      <c r="I50" s="150"/>
      <c r="J50" s="164" t="s">
        <v>117</v>
      </c>
      <c r="K50" s="150"/>
      <c r="L50" s="150"/>
      <c r="M50" s="150"/>
      <c r="N50" s="150"/>
      <c r="O50" s="150"/>
      <c r="P50" s="150"/>
      <c r="Q50" s="150"/>
      <c r="R50" s="150"/>
    </row>
    <row r="51" spans="1:18">
      <c r="A51" s="150"/>
      <c r="B51" s="150"/>
      <c r="C51" s="150"/>
      <c r="D51" s="150"/>
      <c r="E51" s="150"/>
      <c r="F51" s="150"/>
      <c r="G51" s="150"/>
      <c r="H51" s="150"/>
      <c r="I51" s="150"/>
      <c r="J51" s="105" t="s">
        <v>118</v>
      </c>
      <c r="M51"/>
      <c r="N51"/>
      <c r="O51"/>
      <c r="P51"/>
      <c r="Q51" s="161"/>
      <c r="R51"/>
    </row>
    <row r="52" spans="1:18">
      <c r="A52"/>
      <c r="D52"/>
      <c r="E52"/>
      <c r="F52"/>
      <c r="G52"/>
      <c r="H52"/>
      <c r="I52"/>
      <c r="J52" s="165"/>
      <c r="M52"/>
      <c r="N52"/>
      <c r="O52"/>
      <c r="P52"/>
      <c r="Q52"/>
      <c r="R52"/>
    </row>
  </sheetData>
  <sheetProtection formatCells="0" formatColumns="0" formatRows="0" insertColumns="0" insertRows="0" insertHyperlinks="0" deleteColumns="0" deleteRows="0" sort="0" autoFilter="0" pivotTables="0"/>
  <mergeCells count="16">
    <mergeCell ref="Q3:Q4"/>
    <mergeCell ref="R3:R4"/>
    <mergeCell ref="A3:A4"/>
    <mergeCell ref="I3:I4"/>
    <mergeCell ref="J3:J4"/>
    <mergeCell ref="K3:K4"/>
    <mergeCell ref="L3:L4"/>
    <mergeCell ref="B1:F1"/>
    <mergeCell ref="B2:P2"/>
    <mergeCell ref="B3:B4"/>
    <mergeCell ref="C3:C4"/>
    <mergeCell ref="D3:F3"/>
    <mergeCell ref="G3:G4"/>
    <mergeCell ref="H3:H4"/>
    <mergeCell ref="M3:O3"/>
    <mergeCell ref="P3:P4"/>
  </mergeCells>
  <pageMargins left="0.70866141732283472" right="0.11811023622047245" top="0.74803149606299213" bottom="0.31496062992125984" header="0.31496062992125984" footer="0.31496062992125984"/>
  <pageSetup paperSize="9" scale="58" orientation="portrait" r:id="rId1"/>
  <rowBreaks count="1" manualBreakCount="1">
    <brk id="52" max="17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R55"/>
  <sheetViews>
    <sheetView view="pageBreakPreview" zoomScale="60" zoomScaleNormal="100" workbookViewId="0">
      <selection activeCell="C36" sqref="C36"/>
    </sheetView>
  </sheetViews>
  <sheetFormatPr defaultRowHeight="15"/>
  <cols>
    <col min="1" max="1" width="21.28515625" customWidth="1"/>
    <col min="2" max="2" width="38.5703125" customWidth="1"/>
    <col min="3" max="3" width="12.5703125" customWidth="1"/>
    <col min="4" max="5" width="9.28515625" bestFit="1" customWidth="1"/>
    <col min="6" max="6" width="10.7109375" customWidth="1"/>
    <col min="7" max="7" width="17.42578125" customWidth="1"/>
    <col min="8" max="8" width="10.28515625" customWidth="1"/>
    <col min="9" max="9" width="10.7109375" customWidth="1"/>
    <col min="10" max="10" width="22.140625" customWidth="1"/>
    <col min="11" max="11" width="38" customWidth="1"/>
    <col min="12" max="12" width="11.7109375" customWidth="1"/>
    <col min="13" max="14" width="9.42578125" bestFit="1" customWidth="1"/>
    <col min="15" max="15" width="10.5703125" customWidth="1"/>
    <col min="16" max="16" width="17.7109375" customWidth="1"/>
    <col min="17" max="17" width="10.28515625" customWidth="1"/>
    <col min="18" max="18" width="11" customWidth="1"/>
  </cols>
  <sheetData>
    <row r="1" spans="1:18" ht="32.25" customHeight="1" thickBot="1">
      <c r="B1" s="103" t="s">
        <v>113</v>
      </c>
    </row>
    <row r="2" spans="1:18" ht="15.75" customHeight="1">
      <c r="A2" s="364" t="s">
        <v>54</v>
      </c>
      <c r="B2" s="366" t="s">
        <v>55</v>
      </c>
      <c r="C2" s="366" t="s">
        <v>56</v>
      </c>
      <c r="D2" s="368" t="s">
        <v>2</v>
      </c>
      <c r="E2" s="368"/>
      <c r="F2" s="368"/>
      <c r="G2" s="360" t="s">
        <v>3</v>
      </c>
      <c r="H2" s="362" t="s">
        <v>0</v>
      </c>
      <c r="I2" s="358" t="s">
        <v>1</v>
      </c>
      <c r="J2" s="364" t="s">
        <v>54</v>
      </c>
      <c r="K2" s="366" t="s">
        <v>55</v>
      </c>
      <c r="L2" s="366" t="s">
        <v>56</v>
      </c>
      <c r="M2" s="368" t="s">
        <v>2</v>
      </c>
      <c r="N2" s="368"/>
      <c r="O2" s="368"/>
      <c r="P2" s="360" t="s">
        <v>3</v>
      </c>
      <c r="Q2" s="362" t="s">
        <v>0</v>
      </c>
      <c r="R2" s="358" t="s">
        <v>1</v>
      </c>
    </row>
    <row r="3" spans="1:18" ht="15.75">
      <c r="A3" s="365"/>
      <c r="B3" s="367"/>
      <c r="C3" s="367"/>
      <c r="D3" s="136" t="s">
        <v>4</v>
      </c>
      <c r="E3" s="136" t="s">
        <v>5</v>
      </c>
      <c r="F3" s="136" t="s">
        <v>6</v>
      </c>
      <c r="G3" s="361"/>
      <c r="H3" s="363"/>
      <c r="I3" s="359"/>
      <c r="J3" s="365"/>
      <c r="K3" s="367"/>
      <c r="L3" s="367"/>
      <c r="M3" s="136" t="s">
        <v>4</v>
      </c>
      <c r="N3" s="136" t="s">
        <v>5</v>
      </c>
      <c r="O3" s="136" t="s">
        <v>6</v>
      </c>
      <c r="P3" s="361"/>
      <c r="Q3" s="363"/>
      <c r="R3" s="359"/>
    </row>
    <row r="4" spans="1:18" ht="37.5">
      <c r="A4" s="106" t="s">
        <v>57</v>
      </c>
      <c r="B4" s="137"/>
      <c r="C4" s="138"/>
      <c r="D4" s="5"/>
      <c r="E4" s="5"/>
      <c r="F4" s="5"/>
      <c r="G4" s="139"/>
      <c r="H4" s="134"/>
      <c r="I4" s="140"/>
      <c r="J4" s="106" t="s">
        <v>63</v>
      </c>
      <c r="K4" s="137"/>
      <c r="L4" s="138"/>
      <c r="M4" s="5"/>
      <c r="N4" s="5"/>
      <c r="O4" s="5"/>
      <c r="P4" s="139"/>
      <c r="Q4" s="134"/>
      <c r="R4" s="140"/>
    </row>
    <row r="5" spans="1:18" ht="37.5">
      <c r="A5" s="107" t="s">
        <v>42</v>
      </c>
      <c r="B5" s="18" t="s">
        <v>131</v>
      </c>
      <c r="C5" s="22">
        <v>200</v>
      </c>
      <c r="D5" s="23">
        <v>10.49</v>
      </c>
      <c r="E5" s="23">
        <v>9.48</v>
      </c>
      <c r="F5" s="23">
        <v>20</v>
      </c>
      <c r="G5" s="26">
        <v>184</v>
      </c>
      <c r="H5" s="4">
        <v>188</v>
      </c>
      <c r="I5" s="118">
        <v>31.6</v>
      </c>
      <c r="J5" s="107" t="s">
        <v>42</v>
      </c>
      <c r="K5" s="18" t="s">
        <v>11</v>
      </c>
      <c r="L5" s="22">
        <v>250</v>
      </c>
      <c r="M5" s="57">
        <v>12.47</v>
      </c>
      <c r="N5" s="57">
        <v>10.3</v>
      </c>
      <c r="O5" s="57">
        <v>42.06</v>
      </c>
      <c r="P5" s="47">
        <v>368.7</v>
      </c>
      <c r="Q5" s="4" t="s">
        <v>132</v>
      </c>
      <c r="R5" s="118">
        <v>53.69</v>
      </c>
    </row>
    <row r="6" spans="1:18" ht="37.5" customHeight="1">
      <c r="A6" s="107"/>
      <c r="B6" s="141" t="s">
        <v>141</v>
      </c>
      <c r="C6" s="17">
        <v>80</v>
      </c>
      <c r="D6" s="19">
        <v>8.08</v>
      </c>
      <c r="E6" s="19">
        <v>9.1199999999999992</v>
      </c>
      <c r="F6" s="19">
        <v>44.88</v>
      </c>
      <c r="G6" s="19">
        <v>268</v>
      </c>
      <c r="H6" s="17"/>
      <c r="I6" s="126">
        <v>22.75</v>
      </c>
      <c r="J6" s="107"/>
      <c r="K6" s="18" t="s">
        <v>123</v>
      </c>
      <c r="L6" s="22">
        <v>50</v>
      </c>
      <c r="M6" s="26">
        <v>0.84</v>
      </c>
      <c r="N6" s="26">
        <v>5.85</v>
      </c>
      <c r="O6" s="26">
        <v>4.0999999999999996</v>
      </c>
      <c r="P6" s="26">
        <v>38.549999999999997</v>
      </c>
      <c r="Q6" s="4">
        <v>45</v>
      </c>
      <c r="R6" s="118">
        <v>10.66</v>
      </c>
    </row>
    <row r="7" spans="1:18" ht="24" customHeight="1">
      <c r="A7" s="108"/>
      <c r="B7" s="18" t="s">
        <v>13</v>
      </c>
      <c r="C7" s="22" t="s">
        <v>24</v>
      </c>
      <c r="D7" s="23">
        <v>0.3</v>
      </c>
      <c r="E7" s="23">
        <v>0.05</v>
      </c>
      <c r="F7" s="23">
        <v>15.2</v>
      </c>
      <c r="G7" s="23">
        <v>60</v>
      </c>
      <c r="H7" s="4">
        <v>686</v>
      </c>
      <c r="I7" s="118">
        <v>5.65</v>
      </c>
      <c r="J7" s="108"/>
      <c r="K7" s="18" t="s">
        <v>13</v>
      </c>
      <c r="L7" s="22" t="s">
        <v>24</v>
      </c>
      <c r="M7" s="23">
        <v>0.3</v>
      </c>
      <c r="N7" s="23">
        <v>0.05</v>
      </c>
      <c r="O7" s="23">
        <v>15.2</v>
      </c>
      <c r="P7" s="23">
        <v>60</v>
      </c>
      <c r="Q7" s="4">
        <v>686</v>
      </c>
      <c r="R7" s="118">
        <v>5.65</v>
      </c>
    </row>
    <row r="8" spans="1:18" ht="24" customHeight="1">
      <c r="A8" s="108"/>
      <c r="B8" s="45" t="s">
        <v>97</v>
      </c>
      <c r="C8" s="56">
        <v>130</v>
      </c>
      <c r="D8" s="51">
        <v>0.52</v>
      </c>
      <c r="E8" s="51">
        <v>0.52</v>
      </c>
      <c r="F8" s="51">
        <v>12.68</v>
      </c>
      <c r="G8" s="52">
        <v>57.72</v>
      </c>
      <c r="H8" s="9">
        <v>386</v>
      </c>
      <c r="I8" s="127">
        <v>13</v>
      </c>
      <c r="J8" s="108"/>
      <c r="K8" s="45" t="s">
        <v>10</v>
      </c>
      <c r="L8" s="20">
        <v>40</v>
      </c>
      <c r="M8" s="21">
        <v>3.04</v>
      </c>
      <c r="N8" s="21">
        <v>0.32</v>
      </c>
      <c r="O8" s="21">
        <v>23.2</v>
      </c>
      <c r="P8" s="21">
        <v>104.5</v>
      </c>
      <c r="Q8" s="4"/>
      <c r="R8" s="118">
        <v>3</v>
      </c>
    </row>
    <row r="9" spans="1:18" ht="24" customHeight="1">
      <c r="A9" s="109" t="s">
        <v>58</v>
      </c>
      <c r="B9" s="27"/>
      <c r="C9" s="31">
        <v>649</v>
      </c>
      <c r="D9" s="33">
        <f>SUM(D4:D8)</f>
        <v>19.39</v>
      </c>
      <c r="E9" s="33">
        <f>SUM(E4:E8)</f>
        <v>19.170000000000002</v>
      </c>
      <c r="F9" s="33">
        <f>SUM(F4:F8)</f>
        <v>92.759999999999991</v>
      </c>
      <c r="G9" s="33">
        <f>SUM(G4:G8)</f>
        <v>569.72</v>
      </c>
      <c r="H9" s="4"/>
      <c r="I9" s="128">
        <f>SUM(I4:I8)</f>
        <v>73</v>
      </c>
      <c r="J9" s="109" t="s">
        <v>58</v>
      </c>
      <c r="K9" s="45"/>
      <c r="L9" s="32">
        <v>559</v>
      </c>
      <c r="M9" s="49">
        <f>SUM(M5:M8)</f>
        <v>16.650000000000002</v>
      </c>
      <c r="N9" s="49">
        <f>SUM(N5:N8)</f>
        <v>16.52</v>
      </c>
      <c r="O9" s="49">
        <f>SUM(O5:O8)</f>
        <v>84.56</v>
      </c>
      <c r="P9" s="49">
        <f>SUM(P5:P8)</f>
        <v>571.75</v>
      </c>
      <c r="Q9" s="9"/>
      <c r="R9" s="124">
        <f>SUM(R5:R8)</f>
        <v>73</v>
      </c>
    </row>
    <row r="10" spans="1:18" ht="26.25" customHeight="1">
      <c r="A10" s="106" t="s">
        <v>59</v>
      </c>
      <c r="B10" s="137"/>
      <c r="C10" s="142"/>
      <c r="D10" s="50"/>
      <c r="E10" s="50"/>
      <c r="F10" s="50"/>
      <c r="G10" s="143"/>
      <c r="H10" s="94"/>
      <c r="I10" s="144"/>
      <c r="J10" s="106" t="s">
        <v>64</v>
      </c>
      <c r="K10" s="137"/>
      <c r="L10" s="142"/>
      <c r="M10" s="50"/>
      <c r="N10" s="50"/>
      <c r="O10" s="50"/>
      <c r="P10" s="143"/>
      <c r="Q10" s="94"/>
      <c r="R10" s="144"/>
    </row>
    <row r="11" spans="1:18" ht="20.25" customHeight="1">
      <c r="A11" s="107" t="s">
        <v>42</v>
      </c>
      <c r="B11" s="18" t="s">
        <v>11</v>
      </c>
      <c r="C11" s="22">
        <v>250</v>
      </c>
      <c r="D11" s="57">
        <v>12.47</v>
      </c>
      <c r="E11" s="57">
        <v>10.3</v>
      </c>
      <c r="F11" s="57">
        <v>42.06</v>
      </c>
      <c r="G11" s="47">
        <v>368.7</v>
      </c>
      <c r="H11" s="4" t="s">
        <v>132</v>
      </c>
      <c r="I11" s="118">
        <v>53.69</v>
      </c>
      <c r="J11" s="107" t="s">
        <v>42</v>
      </c>
      <c r="K11" s="18" t="s">
        <v>77</v>
      </c>
      <c r="L11" s="46">
        <v>100</v>
      </c>
      <c r="M11" s="54">
        <v>10.06</v>
      </c>
      <c r="N11" s="54">
        <v>4.42</v>
      </c>
      <c r="O11" s="54">
        <v>13.34</v>
      </c>
      <c r="P11" s="54">
        <v>169.46</v>
      </c>
      <c r="Q11" s="9">
        <v>454</v>
      </c>
      <c r="R11" s="122">
        <v>44.43</v>
      </c>
    </row>
    <row r="12" spans="1:18" ht="24.75" customHeight="1">
      <c r="A12" s="108"/>
      <c r="B12" s="18" t="s">
        <v>80</v>
      </c>
      <c r="C12" s="20">
        <v>60</v>
      </c>
      <c r="D12" s="21">
        <v>0.71</v>
      </c>
      <c r="E12" s="21">
        <v>6.89</v>
      </c>
      <c r="F12" s="21">
        <v>4.01</v>
      </c>
      <c r="G12" s="21">
        <v>67.099999999999994</v>
      </c>
      <c r="H12" s="4">
        <v>71</v>
      </c>
      <c r="I12" s="125">
        <v>9.4700000000000006</v>
      </c>
      <c r="J12" s="108"/>
      <c r="K12" s="45" t="s">
        <v>12</v>
      </c>
      <c r="L12" s="54">
        <v>150</v>
      </c>
      <c r="M12" s="52">
        <v>3.32</v>
      </c>
      <c r="N12" s="52">
        <v>5.84</v>
      </c>
      <c r="O12" s="52">
        <v>26.8</v>
      </c>
      <c r="P12" s="52">
        <v>219.5</v>
      </c>
      <c r="Q12" s="54">
        <v>332</v>
      </c>
      <c r="R12" s="145">
        <v>11.86</v>
      </c>
    </row>
    <row r="13" spans="1:18" ht="35.25" customHeight="1">
      <c r="A13" s="108"/>
      <c r="B13" s="18" t="s">
        <v>49</v>
      </c>
      <c r="C13" s="22">
        <v>200</v>
      </c>
      <c r="D13" s="23">
        <v>3.87</v>
      </c>
      <c r="E13" s="23">
        <v>3.48</v>
      </c>
      <c r="F13" s="23">
        <v>11.1</v>
      </c>
      <c r="G13" s="23">
        <v>91.2</v>
      </c>
      <c r="H13" s="25">
        <v>690</v>
      </c>
      <c r="I13" s="23">
        <v>6.84</v>
      </c>
      <c r="J13" s="108"/>
      <c r="K13" s="18" t="s">
        <v>27</v>
      </c>
      <c r="L13" s="20">
        <v>20</v>
      </c>
      <c r="M13" s="21">
        <v>0.73</v>
      </c>
      <c r="N13" s="21">
        <v>0.49</v>
      </c>
      <c r="O13" s="21">
        <v>1.94</v>
      </c>
      <c r="P13" s="21">
        <v>14.8</v>
      </c>
      <c r="Q13" s="4">
        <v>588</v>
      </c>
      <c r="R13" s="125">
        <v>2.1</v>
      </c>
    </row>
    <row r="14" spans="1:18" ht="22.5" customHeight="1">
      <c r="A14" s="108"/>
      <c r="B14" s="18" t="s">
        <v>10</v>
      </c>
      <c r="C14" s="20">
        <v>40</v>
      </c>
      <c r="D14" s="21">
        <v>3.04</v>
      </c>
      <c r="E14" s="21">
        <v>0.32</v>
      </c>
      <c r="F14" s="21">
        <v>23.2</v>
      </c>
      <c r="G14" s="21">
        <v>104.5</v>
      </c>
      <c r="H14" s="4"/>
      <c r="I14" s="118">
        <v>3</v>
      </c>
      <c r="J14" s="108"/>
      <c r="K14" s="18" t="s">
        <v>102</v>
      </c>
      <c r="L14" s="20">
        <v>50</v>
      </c>
      <c r="M14" s="21">
        <v>1.19</v>
      </c>
      <c r="N14" s="21">
        <v>8</v>
      </c>
      <c r="O14" s="21">
        <v>12.3</v>
      </c>
      <c r="P14" s="21">
        <v>62.86</v>
      </c>
      <c r="Q14" s="4">
        <v>57</v>
      </c>
      <c r="R14" s="125">
        <v>8.7100000000000009</v>
      </c>
    </row>
    <row r="15" spans="1:18" ht="24.75" customHeight="1">
      <c r="A15" s="108"/>
      <c r="B15" s="18"/>
      <c r="C15" s="20"/>
      <c r="D15" s="21"/>
      <c r="E15" s="21"/>
      <c r="F15" s="21"/>
      <c r="G15" s="21"/>
      <c r="H15" s="4"/>
      <c r="I15" s="118"/>
      <c r="J15" s="108"/>
      <c r="K15" s="18" t="s">
        <v>26</v>
      </c>
      <c r="L15" s="20">
        <v>200</v>
      </c>
      <c r="M15" s="21">
        <v>1.1399999999999999</v>
      </c>
      <c r="N15" s="21">
        <v>0.66</v>
      </c>
      <c r="O15" s="21">
        <v>6.82</v>
      </c>
      <c r="P15" s="21">
        <v>37.799999999999997</v>
      </c>
      <c r="Q15" s="4">
        <v>692</v>
      </c>
      <c r="R15" s="125">
        <v>2.9</v>
      </c>
    </row>
    <row r="16" spans="1:18" ht="18.75">
      <c r="A16" s="108"/>
      <c r="B16" s="18"/>
      <c r="C16" s="22"/>
      <c r="D16" s="23"/>
      <c r="E16" s="23"/>
      <c r="F16" s="23"/>
      <c r="G16" s="23"/>
      <c r="H16" s="4"/>
      <c r="I16" s="118"/>
      <c r="J16" s="108"/>
      <c r="K16" s="18" t="s">
        <v>10</v>
      </c>
      <c r="L16" s="20">
        <v>40</v>
      </c>
      <c r="M16" s="21">
        <v>3.04</v>
      </c>
      <c r="N16" s="21">
        <v>0.32</v>
      </c>
      <c r="O16" s="21">
        <v>23.2</v>
      </c>
      <c r="P16" s="21">
        <v>104.5</v>
      </c>
      <c r="Q16" s="4"/>
      <c r="R16" s="118">
        <v>3</v>
      </c>
    </row>
    <row r="17" spans="1:18" ht="24" customHeight="1">
      <c r="A17" s="109" t="s">
        <v>58</v>
      </c>
      <c r="B17" s="27"/>
      <c r="C17" s="28">
        <f>SUM(C11:C16)</f>
        <v>550</v>
      </c>
      <c r="D17" s="28">
        <f t="shared" ref="D17:G17" si="0">SUM(D11:D16)</f>
        <v>20.09</v>
      </c>
      <c r="E17" s="28">
        <f t="shared" si="0"/>
        <v>20.990000000000002</v>
      </c>
      <c r="F17" s="28">
        <f t="shared" si="0"/>
        <v>80.37</v>
      </c>
      <c r="G17" s="28">
        <f t="shared" si="0"/>
        <v>631.5</v>
      </c>
      <c r="H17" s="7"/>
      <c r="I17" s="120">
        <f>SUM(I11:I16)</f>
        <v>73</v>
      </c>
      <c r="J17" s="109" t="s">
        <v>58</v>
      </c>
      <c r="K17" s="27"/>
      <c r="L17" s="146">
        <f>SUM(L11:L16)</f>
        <v>560</v>
      </c>
      <c r="M17" s="29">
        <f>SUM(M11:M16)</f>
        <v>19.48</v>
      </c>
      <c r="N17" s="29">
        <f>SUM(N11:N16)</f>
        <v>19.73</v>
      </c>
      <c r="O17" s="29">
        <f>SUM(O11:O16)</f>
        <v>84.399999999999991</v>
      </c>
      <c r="P17" s="29">
        <f>SUM(P11:P16)</f>
        <v>608.92000000000007</v>
      </c>
      <c r="Q17" s="31"/>
      <c r="R17" s="120">
        <f>SUM(R11:R16)</f>
        <v>73</v>
      </c>
    </row>
    <row r="18" spans="1:18" ht="27.75" customHeight="1">
      <c r="A18" s="106" t="s">
        <v>60</v>
      </c>
      <c r="B18" s="137"/>
      <c r="C18" s="142"/>
      <c r="D18" s="50"/>
      <c r="E18" s="50"/>
      <c r="F18" s="50"/>
      <c r="G18" s="143"/>
      <c r="H18" s="94"/>
      <c r="I18" s="144"/>
      <c r="J18" s="106" t="s">
        <v>65</v>
      </c>
      <c r="K18" s="137"/>
      <c r="L18" s="142"/>
      <c r="M18" s="50"/>
      <c r="N18" s="50"/>
      <c r="O18" s="50"/>
      <c r="P18" s="143"/>
      <c r="Q18" s="94"/>
      <c r="R18" s="144"/>
    </row>
    <row r="19" spans="1:18" ht="38.25" customHeight="1">
      <c r="A19" s="107" t="s">
        <v>42</v>
      </c>
      <c r="B19" s="45" t="s">
        <v>103</v>
      </c>
      <c r="C19" s="59">
        <v>200</v>
      </c>
      <c r="D19" s="57">
        <v>5.49</v>
      </c>
      <c r="E19" s="57">
        <v>4.54</v>
      </c>
      <c r="F19" s="57">
        <v>32.86</v>
      </c>
      <c r="G19" s="57">
        <v>174.22</v>
      </c>
      <c r="H19" s="46">
        <v>160</v>
      </c>
      <c r="I19" s="57">
        <v>19.96</v>
      </c>
      <c r="J19" s="107" t="s">
        <v>42</v>
      </c>
      <c r="K19" s="18" t="s">
        <v>15</v>
      </c>
      <c r="L19" s="17">
        <v>200</v>
      </c>
      <c r="M19" s="19">
        <v>7.26</v>
      </c>
      <c r="N19" s="19">
        <v>5.88</v>
      </c>
      <c r="O19" s="19">
        <v>34</v>
      </c>
      <c r="P19" s="19">
        <v>238</v>
      </c>
      <c r="Q19" s="4">
        <v>302</v>
      </c>
      <c r="R19" s="126">
        <v>20.49</v>
      </c>
    </row>
    <row r="20" spans="1:18" ht="36" customHeight="1">
      <c r="A20" s="108"/>
      <c r="B20" s="18" t="s">
        <v>133</v>
      </c>
      <c r="C20" s="22" t="s">
        <v>134</v>
      </c>
      <c r="D20" s="57">
        <v>12.16</v>
      </c>
      <c r="E20" s="57">
        <v>12.98</v>
      </c>
      <c r="F20" s="57">
        <v>31.74</v>
      </c>
      <c r="G20" s="57">
        <v>340.54</v>
      </c>
      <c r="H20" s="4">
        <v>362</v>
      </c>
      <c r="I20" s="118">
        <v>50.44</v>
      </c>
      <c r="J20" s="108"/>
      <c r="K20" s="11" t="s">
        <v>86</v>
      </c>
      <c r="L20" s="10">
        <v>100</v>
      </c>
      <c r="M20" s="147">
        <v>8.4499999999999993</v>
      </c>
      <c r="N20" s="147">
        <v>4.9800000000000004</v>
      </c>
      <c r="O20" s="147">
        <v>2.16</v>
      </c>
      <c r="P20" s="147">
        <v>150.30000000000001</v>
      </c>
      <c r="Q20" s="10">
        <v>340</v>
      </c>
      <c r="R20" s="148">
        <v>38.200000000000003</v>
      </c>
    </row>
    <row r="21" spans="1:18" ht="18.75">
      <c r="A21" s="108"/>
      <c r="B21" s="18" t="s">
        <v>9</v>
      </c>
      <c r="C21" s="22" t="s">
        <v>25</v>
      </c>
      <c r="D21" s="23">
        <v>0.19</v>
      </c>
      <c r="E21" s="23">
        <v>0.04</v>
      </c>
      <c r="F21" s="23">
        <v>10.98</v>
      </c>
      <c r="G21" s="23">
        <v>43.9</v>
      </c>
      <c r="H21" s="4">
        <v>685</v>
      </c>
      <c r="I21" s="118">
        <v>2.6</v>
      </c>
      <c r="J21" s="108"/>
      <c r="K21" s="18" t="s">
        <v>8</v>
      </c>
      <c r="L21" s="20">
        <v>50</v>
      </c>
      <c r="M21" s="21">
        <v>1</v>
      </c>
      <c r="N21" s="21">
        <v>8</v>
      </c>
      <c r="O21" s="21">
        <v>11.2</v>
      </c>
      <c r="P21" s="21">
        <v>73.5</v>
      </c>
      <c r="Q21" s="4">
        <v>57</v>
      </c>
      <c r="R21" s="125">
        <v>8.7100000000000009</v>
      </c>
    </row>
    <row r="22" spans="1:18" ht="18.75">
      <c r="A22" s="108"/>
      <c r="B22" s="18"/>
      <c r="C22" s="22"/>
      <c r="D22" s="19"/>
      <c r="E22" s="19"/>
      <c r="F22" s="19"/>
      <c r="G22" s="19"/>
      <c r="H22" s="4"/>
      <c r="I22" s="118"/>
      <c r="J22" s="108"/>
      <c r="K22" s="18" t="s">
        <v>9</v>
      </c>
      <c r="L22" s="22" t="s">
        <v>25</v>
      </c>
      <c r="M22" s="23">
        <v>0.19</v>
      </c>
      <c r="N22" s="23">
        <v>0.04</v>
      </c>
      <c r="O22" s="23">
        <v>10.98</v>
      </c>
      <c r="P22" s="23">
        <v>43.9</v>
      </c>
      <c r="Q22" s="4">
        <v>685</v>
      </c>
      <c r="R22" s="118">
        <v>2.6</v>
      </c>
    </row>
    <row r="23" spans="1:18" ht="27.75" customHeight="1">
      <c r="A23" s="108"/>
      <c r="B23" s="18"/>
      <c r="C23" s="22"/>
      <c r="D23" s="19"/>
      <c r="E23" s="19"/>
      <c r="F23" s="19"/>
      <c r="G23" s="19"/>
      <c r="H23" s="4"/>
      <c r="I23" s="118"/>
      <c r="J23" s="108"/>
      <c r="K23" s="45" t="s">
        <v>10</v>
      </c>
      <c r="L23" s="56">
        <v>40</v>
      </c>
      <c r="M23" s="51">
        <v>3.04</v>
      </c>
      <c r="N23" s="51">
        <v>0.32</v>
      </c>
      <c r="O23" s="51">
        <v>23.2</v>
      </c>
      <c r="P23" s="51">
        <v>104.5</v>
      </c>
      <c r="Q23" s="9"/>
      <c r="R23" s="117">
        <v>3</v>
      </c>
    </row>
    <row r="24" spans="1:18" ht="24" customHeight="1">
      <c r="A24" s="109" t="s">
        <v>58</v>
      </c>
      <c r="B24" s="27"/>
      <c r="C24" s="31">
        <v>562</v>
      </c>
      <c r="D24" s="33">
        <f>SUM(D19:D22)</f>
        <v>17.84</v>
      </c>
      <c r="E24" s="33">
        <f>SUM(E19:E22)</f>
        <v>17.559999999999999</v>
      </c>
      <c r="F24" s="33">
        <f>SUM(F19:F22)</f>
        <v>75.58</v>
      </c>
      <c r="G24" s="33">
        <f>SUM(G19:G22)</f>
        <v>558.66</v>
      </c>
      <c r="H24" s="4"/>
      <c r="I24" s="128">
        <f>SUM(I19:I22)</f>
        <v>73</v>
      </c>
      <c r="J24" s="109" t="s">
        <v>58</v>
      </c>
      <c r="K24" s="24"/>
      <c r="L24" s="28">
        <v>602</v>
      </c>
      <c r="M24" s="29">
        <f>SUM(M19:M23)</f>
        <v>19.940000000000001</v>
      </c>
      <c r="N24" s="29">
        <f t="shared" ref="N24:R24" si="1">SUM(N19:N23)</f>
        <v>19.22</v>
      </c>
      <c r="O24" s="29">
        <f t="shared" si="1"/>
        <v>81.540000000000006</v>
      </c>
      <c r="P24" s="29">
        <f t="shared" si="1"/>
        <v>610.20000000000005</v>
      </c>
      <c r="Q24" s="29"/>
      <c r="R24" s="120">
        <f t="shared" si="1"/>
        <v>73</v>
      </c>
    </row>
    <row r="25" spans="1:18" ht="23.25" customHeight="1">
      <c r="A25" s="106" t="s">
        <v>61</v>
      </c>
      <c r="B25" s="137"/>
      <c r="C25" s="138"/>
      <c r="D25" s="5"/>
      <c r="E25" s="5"/>
      <c r="F25" s="5"/>
      <c r="G25" s="139"/>
      <c r="H25" s="134"/>
      <c r="I25" s="140"/>
      <c r="J25" s="106" t="s">
        <v>66</v>
      </c>
      <c r="K25" s="137"/>
      <c r="L25" s="138"/>
      <c r="M25" s="5"/>
      <c r="N25" s="5"/>
      <c r="O25" s="5"/>
      <c r="P25" s="139"/>
      <c r="Q25" s="134"/>
      <c r="R25" s="140"/>
    </row>
    <row r="26" spans="1:18" ht="27.75" customHeight="1">
      <c r="A26" s="107" t="s">
        <v>42</v>
      </c>
      <c r="B26" s="45" t="s">
        <v>135</v>
      </c>
      <c r="C26" s="56" t="s">
        <v>53</v>
      </c>
      <c r="D26" s="51">
        <v>13.63</v>
      </c>
      <c r="E26" s="51">
        <v>13.99</v>
      </c>
      <c r="F26" s="51">
        <v>16.09</v>
      </c>
      <c r="G26" s="51">
        <v>213.11</v>
      </c>
      <c r="H26" s="9">
        <v>437</v>
      </c>
      <c r="I26" s="127">
        <v>53.42</v>
      </c>
      <c r="J26" s="107" t="s">
        <v>42</v>
      </c>
      <c r="K26" s="18" t="s">
        <v>101</v>
      </c>
      <c r="L26" s="17" t="s">
        <v>127</v>
      </c>
      <c r="M26" s="19">
        <v>9.56</v>
      </c>
      <c r="N26" s="19">
        <v>13.69</v>
      </c>
      <c r="O26" s="19">
        <v>6.48</v>
      </c>
      <c r="P26" s="19">
        <v>289.33</v>
      </c>
      <c r="Q26" s="4">
        <v>462</v>
      </c>
      <c r="R26" s="126">
        <v>41.74</v>
      </c>
    </row>
    <row r="27" spans="1:18" ht="26.25" customHeight="1">
      <c r="A27" s="108"/>
      <c r="B27" s="45" t="s">
        <v>34</v>
      </c>
      <c r="C27" s="56">
        <v>150</v>
      </c>
      <c r="D27" s="51">
        <v>1.3</v>
      </c>
      <c r="E27" s="51">
        <v>4.08</v>
      </c>
      <c r="F27" s="51">
        <v>35.18</v>
      </c>
      <c r="G27" s="51">
        <v>197.83</v>
      </c>
      <c r="H27" s="9">
        <v>510</v>
      </c>
      <c r="I27" s="127">
        <v>8.32</v>
      </c>
      <c r="J27" s="108"/>
      <c r="K27" s="45" t="s">
        <v>17</v>
      </c>
      <c r="L27" s="20">
        <v>150</v>
      </c>
      <c r="M27" s="21">
        <v>6.58</v>
      </c>
      <c r="N27" s="21">
        <v>5.08</v>
      </c>
      <c r="O27" s="21">
        <v>38.74</v>
      </c>
      <c r="P27" s="21">
        <v>246</v>
      </c>
      <c r="Q27" s="4">
        <v>508</v>
      </c>
      <c r="R27" s="125">
        <v>16.88</v>
      </c>
    </row>
    <row r="28" spans="1:18" ht="24.75" customHeight="1">
      <c r="A28" s="108"/>
      <c r="B28" s="18" t="s">
        <v>93</v>
      </c>
      <c r="C28" s="25">
        <v>25</v>
      </c>
      <c r="D28" s="26">
        <v>0.32</v>
      </c>
      <c r="E28" s="26">
        <v>0.06</v>
      </c>
      <c r="F28" s="26">
        <v>1.08</v>
      </c>
      <c r="G28" s="26">
        <v>6.1</v>
      </c>
      <c r="H28" s="46">
        <v>45</v>
      </c>
      <c r="I28" s="26">
        <v>5.36</v>
      </c>
      <c r="J28" s="108"/>
      <c r="K28" s="18" t="s">
        <v>122</v>
      </c>
      <c r="L28" s="22">
        <v>30</v>
      </c>
      <c r="M28" s="19">
        <v>0.39</v>
      </c>
      <c r="N28" s="19">
        <v>7.0000000000000007E-2</v>
      </c>
      <c r="O28" s="19">
        <v>1.33</v>
      </c>
      <c r="P28" s="19">
        <v>7.47</v>
      </c>
      <c r="Q28" s="4"/>
      <c r="R28" s="118">
        <v>5.73</v>
      </c>
    </row>
    <row r="29" spans="1:18" ht="24.75" customHeight="1">
      <c r="A29" s="108"/>
      <c r="B29" s="45" t="s">
        <v>26</v>
      </c>
      <c r="C29" s="56">
        <v>200</v>
      </c>
      <c r="D29" s="51">
        <v>1.1399999999999999</v>
      </c>
      <c r="E29" s="51">
        <v>0.66</v>
      </c>
      <c r="F29" s="51">
        <v>6.82</v>
      </c>
      <c r="G29" s="51">
        <v>37.799999999999997</v>
      </c>
      <c r="H29" s="9">
        <v>692</v>
      </c>
      <c r="I29" s="127">
        <v>2.9</v>
      </c>
      <c r="J29" s="108"/>
      <c r="K29" s="18" t="s">
        <v>13</v>
      </c>
      <c r="L29" s="22" t="s">
        <v>24</v>
      </c>
      <c r="M29" s="23">
        <v>0.3</v>
      </c>
      <c r="N29" s="23">
        <v>0.05</v>
      </c>
      <c r="O29" s="23">
        <v>15.2</v>
      </c>
      <c r="P29" s="23">
        <v>60</v>
      </c>
      <c r="Q29" s="4">
        <v>686</v>
      </c>
      <c r="R29" s="118">
        <v>5.65</v>
      </c>
    </row>
    <row r="30" spans="1:18" ht="26.25" customHeight="1">
      <c r="A30" s="108"/>
      <c r="B30" s="45" t="s">
        <v>10</v>
      </c>
      <c r="C30" s="56">
        <v>40</v>
      </c>
      <c r="D30" s="51">
        <v>3.04</v>
      </c>
      <c r="E30" s="51">
        <v>0.32</v>
      </c>
      <c r="F30" s="51">
        <v>23.2</v>
      </c>
      <c r="G30" s="51">
        <v>104.5</v>
      </c>
      <c r="H30" s="9"/>
      <c r="I30" s="117">
        <v>3</v>
      </c>
      <c r="J30" s="108"/>
      <c r="K30" s="18" t="s">
        <v>10</v>
      </c>
      <c r="L30" s="20">
        <v>40</v>
      </c>
      <c r="M30" s="21">
        <v>3.04</v>
      </c>
      <c r="N30" s="21">
        <v>0.32</v>
      </c>
      <c r="O30" s="21">
        <v>23.2</v>
      </c>
      <c r="P30" s="21">
        <v>104.5</v>
      </c>
      <c r="Q30" s="4"/>
      <c r="R30" s="118">
        <v>3</v>
      </c>
    </row>
    <row r="31" spans="1:18" ht="24.75" customHeight="1">
      <c r="A31" s="109" t="s">
        <v>58</v>
      </c>
      <c r="B31" s="27"/>
      <c r="C31" s="146">
        <v>515</v>
      </c>
      <c r="D31" s="29">
        <f>SUM(D26:D30)</f>
        <v>19.43</v>
      </c>
      <c r="E31" s="29">
        <f>SUM(E26:E30)</f>
        <v>19.11</v>
      </c>
      <c r="F31" s="29">
        <f>SUM(F26:F30)</f>
        <v>82.36999999999999</v>
      </c>
      <c r="G31" s="29">
        <f>SUM(G26:G30)</f>
        <v>559.34000000000015</v>
      </c>
      <c r="H31" s="7"/>
      <c r="I31" s="120">
        <f>SUM(I26:I30)</f>
        <v>73.000000000000014</v>
      </c>
      <c r="J31" s="109" t="s">
        <v>58</v>
      </c>
      <c r="K31" s="27"/>
      <c r="L31" s="28">
        <v>609</v>
      </c>
      <c r="M31" s="29">
        <f>SUM(M26:M30)</f>
        <v>19.87</v>
      </c>
      <c r="N31" s="29">
        <f>SUM(N26:N30)</f>
        <v>19.21</v>
      </c>
      <c r="O31" s="29">
        <f>SUM(O26:O30)</f>
        <v>84.95</v>
      </c>
      <c r="P31" s="29">
        <f>SUM(P26:P30)</f>
        <v>707.3</v>
      </c>
      <c r="Q31" s="32"/>
      <c r="R31" s="120">
        <f>SUM(R26:R30)</f>
        <v>73.000000000000014</v>
      </c>
    </row>
    <row r="32" spans="1:18" ht="26.25" customHeight="1">
      <c r="A32" s="106" t="s">
        <v>62</v>
      </c>
      <c r="B32" s="137"/>
      <c r="C32" s="142"/>
      <c r="D32" s="50"/>
      <c r="E32" s="50"/>
      <c r="F32" s="50"/>
      <c r="G32" s="143"/>
      <c r="H32" s="94"/>
      <c r="I32" s="144"/>
      <c r="J32" s="106" t="s">
        <v>67</v>
      </c>
      <c r="K32" s="137"/>
      <c r="L32" s="142"/>
      <c r="M32" s="50"/>
      <c r="N32" s="50"/>
      <c r="O32" s="50"/>
      <c r="P32" s="143"/>
      <c r="Q32" s="94"/>
      <c r="R32" s="144"/>
    </row>
    <row r="33" spans="1:18" ht="38.25" customHeight="1">
      <c r="A33" s="107" t="s">
        <v>42</v>
      </c>
      <c r="B33" s="18" t="s">
        <v>51</v>
      </c>
      <c r="C33" s="17">
        <v>90</v>
      </c>
      <c r="D33" s="19">
        <v>11.1</v>
      </c>
      <c r="E33" s="19">
        <v>9.81</v>
      </c>
      <c r="F33" s="19">
        <v>9.1</v>
      </c>
      <c r="G33" s="19">
        <v>185</v>
      </c>
      <c r="H33" s="4">
        <v>455</v>
      </c>
      <c r="I33" s="126">
        <v>43.54</v>
      </c>
      <c r="J33" s="107" t="s">
        <v>42</v>
      </c>
      <c r="K33" s="45" t="s">
        <v>136</v>
      </c>
      <c r="L33" s="46" t="s">
        <v>125</v>
      </c>
      <c r="M33" s="47">
        <v>11.83</v>
      </c>
      <c r="N33" s="47">
        <v>11.98</v>
      </c>
      <c r="O33" s="47">
        <v>15.28</v>
      </c>
      <c r="P33" s="47">
        <v>213.6</v>
      </c>
      <c r="Q33" s="46">
        <v>374</v>
      </c>
      <c r="R33" s="122">
        <v>45.75</v>
      </c>
    </row>
    <row r="34" spans="1:18" ht="24.75" customHeight="1">
      <c r="A34" s="108"/>
      <c r="B34" s="18" t="s">
        <v>22</v>
      </c>
      <c r="C34" s="20">
        <v>150</v>
      </c>
      <c r="D34" s="21">
        <v>3.8</v>
      </c>
      <c r="E34" s="21">
        <v>6.8</v>
      </c>
      <c r="F34" s="21">
        <v>22.21</v>
      </c>
      <c r="G34" s="23">
        <v>181.68</v>
      </c>
      <c r="H34" s="4">
        <v>520</v>
      </c>
      <c r="I34" s="125">
        <v>18.399999999999999</v>
      </c>
      <c r="J34" s="108"/>
      <c r="K34" s="18" t="s">
        <v>22</v>
      </c>
      <c r="L34" s="20">
        <v>150</v>
      </c>
      <c r="M34" s="21">
        <v>3.8</v>
      </c>
      <c r="N34" s="21">
        <v>6.8</v>
      </c>
      <c r="O34" s="21">
        <v>22.21</v>
      </c>
      <c r="P34" s="23">
        <v>181.68</v>
      </c>
      <c r="Q34" s="4">
        <v>520</v>
      </c>
      <c r="R34" s="125">
        <v>18.399999999999999</v>
      </c>
    </row>
    <row r="35" spans="1:18" ht="18.75">
      <c r="A35" s="108"/>
      <c r="B35" s="18" t="s">
        <v>44</v>
      </c>
      <c r="C35" s="25">
        <v>50</v>
      </c>
      <c r="D35" s="26">
        <v>0.66</v>
      </c>
      <c r="E35" s="26">
        <v>2.2599999999999998</v>
      </c>
      <c r="F35" s="26">
        <v>13.8</v>
      </c>
      <c r="G35" s="26">
        <v>57</v>
      </c>
      <c r="H35" s="46">
        <v>34</v>
      </c>
      <c r="I35" s="119">
        <v>5.46</v>
      </c>
      <c r="J35" s="108"/>
      <c r="K35" s="18" t="s">
        <v>137</v>
      </c>
      <c r="L35" s="22">
        <v>30</v>
      </c>
      <c r="M35" s="26">
        <v>0.45</v>
      </c>
      <c r="N35" s="26">
        <v>0.05</v>
      </c>
      <c r="O35" s="26">
        <v>12.6</v>
      </c>
      <c r="P35" s="26">
        <v>35.1</v>
      </c>
      <c r="Q35" s="25" t="s">
        <v>138</v>
      </c>
      <c r="R35" s="118">
        <v>3.25</v>
      </c>
    </row>
    <row r="36" spans="1:18" ht="22.5" customHeight="1">
      <c r="A36" s="110"/>
      <c r="B36" s="18" t="s">
        <v>9</v>
      </c>
      <c r="C36" s="22" t="s">
        <v>25</v>
      </c>
      <c r="D36" s="23">
        <v>0.19</v>
      </c>
      <c r="E36" s="23">
        <v>0.04</v>
      </c>
      <c r="F36" s="23">
        <v>10.98</v>
      </c>
      <c r="G36" s="23">
        <v>43.9</v>
      </c>
      <c r="H36" s="4">
        <v>685</v>
      </c>
      <c r="I36" s="118">
        <v>2.6</v>
      </c>
      <c r="J36" s="110"/>
      <c r="K36" s="18" t="s">
        <v>9</v>
      </c>
      <c r="L36" s="22" t="s">
        <v>25</v>
      </c>
      <c r="M36" s="23">
        <v>0.19</v>
      </c>
      <c r="N36" s="23">
        <v>0.04</v>
      </c>
      <c r="O36" s="23">
        <v>6.42</v>
      </c>
      <c r="P36" s="23">
        <v>43.9</v>
      </c>
      <c r="Q36" s="25" t="s">
        <v>111</v>
      </c>
      <c r="R36" s="118">
        <v>2.6</v>
      </c>
    </row>
    <row r="37" spans="1:18" ht="24" customHeight="1">
      <c r="A37" s="108"/>
      <c r="B37" s="18" t="s">
        <v>10</v>
      </c>
      <c r="C37" s="20">
        <v>40</v>
      </c>
      <c r="D37" s="21">
        <v>3.04</v>
      </c>
      <c r="E37" s="21">
        <v>0.32</v>
      </c>
      <c r="F37" s="21">
        <v>23.2</v>
      </c>
      <c r="G37" s="21">
        <v>104.5</v>
      </c>
      <c r="H37" s="4"/>
      <c r="I37" s="118">
        <v>3</v>
      </c>
      <c r="J37" s="108"/>
      <c r="K37" s="45" t="s">
        <v>10</v>
      </c>
      <c r="L37" s="20">
        <v>40</v>
      </c>
      <c r="M37" s="21">
        <v>3.04</v>
      </c>
      <c r="N37" s="21">
        <v>0.32</v>
      </c>
      <c r="O37" s="21">
        <v>23.2</v>
      </c>
      <c r="P37" s="21">
        <v>104.5</v>
      </c>
      <c r="Q37" s="4"/>
      <c r="R37" s="118">
        <v>3</v>
      </c>
    </row>
    <row r="38" spans="1:18" ht="24.75" customHeight="1" thickBot="1">
      <c r="A38" s="111" t="s">
        <v>58</v>
      </c>
      <c r="B38" s="112"/>
      <c r="C38" s="129">
        <v>542</v>
      </c>
      <c r="D38" s="130">
        <f>SUM(D32:D37)</f>
        <v>18.79</v>
      </c>
      <c r="E38" s="130">
        <f>SUM(E32:E37)</f>
        <v>19.229999999999997</v>
      </c>
      <c r="F38" s="130">
        <f>SUM(F32:F37)</f>
        <v>79.290000000000006</v>
      </c>
      <c r="G38" s="130">
        <f>SUM(G32:G37)</f>
        <v>572.07999999999993</v>
      </c>
      <c r="H38" s="131"/>
      <c r="I38" s="132">
        <f>SUM(I32:I37)</f>
        <v>72.999999999999986</v>
      </c>
      <c r="J38" s="111" t="s">
        <v>58</v>
      </c>
      <c r="K38" s="112"/>
      <c r="L38" s="113">
        <v>552</v>
      </c>
      <c r="M38" s="114">
        <f>SUM(M33:M37)</f>
        <v>19.309999999999999</v>
      </c>
      <c r="N38" s="114">
        <f>SUM(N33:N37)</f>
        <v>19.190000000000001</v>
      </c>
      <c r="O38" s="114">
        <f>SUM(O33:O37)</f>
        <v>79.710000000000008</v>
      </c>
      <c r="P38" s="114">
        <f>SUM(P33:P37)</f>
        <v>578.78</v>
      </c>
      <c r="Q38" s="129"/>
      <c r="R38" s="123">
        <f>SUM(R33:R37)</f>
        <v>73</v>
      </c>
    </row>
    <row r="39" spans="1:18" ht="24" customHeight="1">
      <c r="A39" s="149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</row>
    <row r="40" spans="1:18" ht="27.75" customHeight="1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1" t="s">
        <v>139</v>
      </c>
      <c r="L40" s="151"/>
      <c r="M40" s="152">
        <f>D9+D17+D24+D31+D38+M9+M17+M24+M31+M38</f>
        <v>190.79</v>
      </c>
      <c r="N40" s="152">
        <f>E9+E17+E24+E31+E38+N9+N17+N24+N31+N38</f>
        <v>189.93</v>
      </c>
      <c r="O40" s="152">
        <f>F9+F17+F24+F31+F38+O9+O17+O24+O31+O38</f>
        <v>825.53000000000009</v>
      </c>
      <c r="P40" s="152">
        <f>G9+G17+G24+G31+G38+P9+P17+P24+P31+P38</f>
        <v>5968.25</v>
      </c>
      <c r="Q40" s="151"/>
      <c r="R40" s="151"/>
    </row>
    <row r="41" spans="1:18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</row>
    <row r="42" spans="1:18" ht="15.75">
      <c r="A42" s="153"/>
      <c r="B42" s="154"/>
      <c r="C42" s="155"/>
      <c r="D42" s="156"/>
      <c r="E42" s="156"/>
      <c r="F42" s="156"/>
      <c r="G42" s="156"/>
      <c r="H42" s="153"/>
      <c r="I42" s="156"/>
      <c r="J42" s="153"/>
      <c r="K42" s="157" t="s">
        <v>140</v>
      </c>
      <c r="L42" s="157"/>
      <c r="M42" s="158">
        <f>M40/10</f>
        <v>19.079000000000001</v>
      </c>
      <c r="N42" s="158">
        <f t="shared" ref="N42:P42" si="2">N40/10</f>
        <v>18.993000000000002</v>
      </c>
      <c r="O42" s="158">
        <f t="shared" si="2"/>
        <v>82.553000000000011</v>
      </c>
      <c r="P42" s="158">
        <f t="shared" si="2"/>
        <v>596.82500000000005</v>
      </c>
      <c r="Q42" s="153"/>
      <c r="R42" s="158"/>
    </row>
    <row r="43" spans="1:18" ht="15.75">
      <c r="A43" s="153"/>
      <c r="B43" s="154"/>
      <c r="C43" s="154"/>
      <c r="D43" s="159"/>
      <c r="E43" s="159"/>
      <c r="F43" s="159"/>
      <c r="G43" s="159"/>
      <c r="H43" s="153"/>
      <c r="I43" s="159"/>
      <c r="J43" s="153"/>
      <c r="K43" s="154" t="s">
        <v>23</v>
      </c>
      <c r="L43" s="154"/>
      <c r="M43" s="160">
        <v>1</v>
      </c>
      <c r="N43" s="160">
        <v>1</v>
      </c>
      <c r="O43" s="160">
        <v>4</v>
      </c>
      <c r="P43" s="159"/>
      <c r="Q43" s="153"/>
      <c r="R43" s="159"/>
    </row>
    <row r="44" spans="1:18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</row>
    <row r="45" spans="1:18" ht="15.75">
      <c r="A45" s="150"/>
      <c r="B45" s="150"/>
      <c r="C45" s="150"/>
      <c r="D45" s="150"/>
      <c r="E45" s="150"/>
      <c r="F45" s="150"/>
      <c r="G45" s="150"/>
      <c r="H45" s="150"/>
      <c r="I45" s="150"/>
      <c r="J45" s="161"/>
      <c r="K45" s="161"/>
      <c r="L45" s="161"/>
      <c r="M45" s="161"/>
      <c r="N45" s="161"/>
      <c r="O45" s="161"/>
      <c r="P45" s="161"/>
      <c r="Q45" s="161"/>
      <c r="R45" s="161"/>
    </row>
    <row r="46" spans="1:18" ht="15.75">
      <c r="A46" s="150"/>
      <c r="B46" s="150"/>
      <c r="C46" s="150"/>
      <c r="D46" s="150"/>
      <c r="E46" s="150"/>
      <c r="F46" s="150"/>
      <c r="G46" s="150"/>
      <c r="H46" s="150"/>
      <c r="I46" s="150"/>
      <c r="J46" s="162"/>
      <c r="K46" s="161"/>
      <c r="L46" s="161"/>
      <c r="M46" s="161"/>
      <c r="N46" s="161"/>
      <c r="O46" s="161"/>
      <c r="P46" s="161"/>
      <c r="Q46" s="161"/>
      <c r="R46" s="161"/>
    </row>
    <row r="47" spans="1:18" ht="15.75">
      <c r="A47" s="150"/>
      <c r="B47" s="150"/>
      <c r="C47" s="150"/>
      <c r="D47" s="150"/>
      <c r="E47" s="150"/>
      <c r="F47" s="150"/>
      <c r="G47" s="150"/>
      <c r="H47" s="150"/>
      <c r="I47" s="150"/>
      <c r="J47" s="163"/>
      <c r="K47" s="161"/>
      <c r="L47" s="161"/>
      <c r="M47" s="161"/>
      <c r="N47" s="161"/>
      <c r="O47" s="161"/>
      <c r="P47" s="161"/>
      <c r="Q47" s="161"/>
      <c r="R47" s="161"/>
    </row>
    <row r="48" spans="1:18" ht="15.75">
      <c r="A48" s="150"/>
      <c r="B48" s="150"/>
      <c r="C48" s="150"/>
      <c r="D48" s="150"/>
      <c r="E48" s="150"/>
      <c r="F48" s="150"/>
      <c r="G48" s="150"/>
      <c r="H48" s="150"/>
      <c r="I48" s="150"/>
      <c r="J48" s="163"/>
      <c r="K48" s="161"/>
      <c r="L48" s="161"/>
      <c r="M48" s="161"/>
      <c r="N48" s="161"/>
      <c r="O48" s="161"/>
      <c r="P48" s="161"/>
      <c r="Q48" s="161"/>
      <c r="R48" s="161"/>
    </row>
    <row r="49" spans="1:18" ht="15.75">
      <c r="A49" s="150"/>
      <c r="B49" s="150"/>
      <c r="C49" s="150"/>
      <c r="D49" s="150"/>
      <c r="E49" s="150"/>
      <c r="F49" s="150"/>
      <c r="G49" s="150"/>
      <c r="H49" s="150"/>
      <c r="I49" s="150"/>
      <c r="J49" s="163"/>
      <c r="K49" s="161"/>
      <c r="L49" s="161"/>
      <c r="M49" s="161"/>
      <c r="N49" s="161"/>
      <c r="O49" s="161"/>
      <c r="P49" s="161"/>
      <c r="Q49" s="161"/>
      <c r="R49" s="161"/>
    </row>
    <row r="50" spans="1:18" ht="15.75">
      <c r="A50" s="150"/>
      <c r="B50" s="150"/>
      <c r="C50" s="150"/>
      <c r="D50" s="150"/>
      <c r="E50" s="150"/>
      <c r="F50" s="150"/>
      <c r="G50" s="150"/>
      <c r="H50" s="150"/>
      <c r="I50" s="150"/>
      <c r="J50" s="163"/>
      <c r="K50" s="161"/>
      <c r="L50" s="161"/>
      <c r="M50" s="161"/>
      <c r="N50" s="161"/>
      <c r="O50" s="161"/>
      <c r="P50" s="161"/>
      <c r="Q50" s="161"/>
      <c r="R50" s="161"/>
    </row>
    <row r="51" spans="1:18">
      <c r="A51" s="150"/>
      <c r="B51" s="150"/>
      <c r="C51" s="150"/>
      <c r="D51" s="150"/>
      <c r="E51" s="150"/>
      <c r="F51" s="150"/>
      <c r="G51" s="150"/>
      <c r="H51" s="150"/>
      <c r="I51" s="150"/>
      <c r="J51" s="164"/>
      <c r="K51" s="150"/>
      <c r="L51" s="150"/>
      <c r="M51" s="150"/>
      <c r="N51" s="150"/>
      <c r="O51" s="150"/>
      <c r="P51" s="150"/>
      <c r="Q51" s="150"/>
      <c r="R51" s="150"/>
    </row>
    <row r="52" spans="1:18" ht="15.75">
      <c r="A52" s="150"/>
      <c r="B52" s="150"/>
      <c r="C52" s="150"/>
      <c r="D52" s="150"/>
      <c r="E52" s="150"/>
      <c r="F52" s="150"/>
      <c r="G52" s="150"/>
      <c r="H52" s="150"/>
      <c r="I52" s="150"/>
      <c r="J52" s="105"/>
      <c r="Q52" s="161"/>
    </row>
    <row r="53" spans="1:18" ht="15.75">
      <c r="J53" s="165"/>
    </row>
    <row r="54" spans="1:18" ht="15.75">
      <c r="A54" s="135"/>
      <c r="D54" s="1"/>
      <c r="E54" s="1"/>
      <c r="F54" s="1"/>
      <c r="G54" s="1"/>
      <c r="H54" s="1"/>
      <c r="I54" s="1"/>
      <c r="J54" s="105"/>
    </row>
    <row r="55" spans="1:18" ht="15.75">
      <c r="A55" s="135"/>
      <c r="D55" s="1"/>
      <c r="E55" s="1"/>
      <c r="F55" s="1"/>
      <c r="G55" s="1"/>
      <c r="H55" s="1"/>
      <c r="I55" s="1"/>
      <c r="J55" s="105"/>
    </row>
  </sheetData>
  <mergeCells count="14">
    <mergeCell ref="G2:G3"/>
    <mergeCell ref="A2:A3"/>
    <mergeCell ref="B2:B3"/>
    <mergeCell ref="C2:C3"/>
    <mergeCell ref="D2:F2"/>
    <mergeCell ref="R2:R3"/>
    <mergeCell ref="P2:P3"/>
    <mergeCell ref="Q2:Q3"/>
    <mergeCell ref="H2:H3"/>
    <mergeCell ref="J2:J3"/>
    <mergeCell ref="K2:K3"/>
    <mergeCell ref="L2:L3"/>
    <mergeCell ref="M2:O2"/>
    <mergeCell ref="I2:I3"/>
  </mergeCells>
  <pageMargins left="0.70866141732283472" right="0.31496062992125984" top="0.35433070866141736" bottom="0.35433070866141736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R50"/>
  <sheetViews>
    <sheetView view="pageBreakPreview" zoomScale="60" workbookViewId="0">
      <selection activeCell="K23" sqref="K23"/>
    </sheetView>
  </sheetViews>
  <sheetFormatPr defaultRowHeight="15"/>
  <cols>
    <col min="1" max="1" width="20.42578125" customWidth="1"/>
    <col min="2" max="2" width="34.5703125" customWidth="1"/>
    <col min="3" max="3" width="13.28515625" customWidth="1"/>
    <col min="4" max="4" width="9.42578125" style="1" bestFit="1" customWidth="1"/>
    <col min="5" max="5" width="9.28515625" style="1" bestFit="1" customWidth="1"/>
    <col min="6" max="6" width="10.7109375" style="1" customWidth="1"/>
    <col min="7" max="7" width="16.7109375" style="1" customWidth="1"/>
    <col min="8" max="8" width="10.28515625" customWidth="1"/>
    <col min="9" max="9" width="10.7109375" customWidth="1"/>
    <col min="10" max="10" width="22.140625" customWidth="1"/>
    <col min="11" max="11" width="34.42578125" customWidth="1"/>
    <col min="12" max="12" width="13.140625" customWidth="1"/>
    <col min="13" max="13" width="9.42578125" style="1" bestFit="1" customWidth="1"/>
    <col min="14" max="14" width="9.28515625" style="1" bestFit="1" customWidth="1"/>
    <col min="15" max="15" width="10.5703125" style="1" customWidth="1"/>
    <col min="16" max="16" width="17.7109375" style="1" customWidth="1"/>
    <col min="17" max="17" width="9.5703125" customWidth="1"/>
    <col min="18" max="18" width="11" customWidth="1"/>
  </cols>
  <sheetData>
    <row r="1" spans="1:18" ht="18.75">
      <c r="B1" s="333" t="s">
        <v>40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18" ht="18.75"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8" ht="15.75" customHeight="1">
      <c r="A3" s="348" t="s">
        <v>54</v>
      </c>
      <c r="B3" s="350" t="s">
        <v>55</v>
      </c>
      <c r="C3" s="350" t="s">
        <v>56</v>
      </c>
      <c r="D3" s="354" t="s">
        <v>2</v>
      </c>
      <c r="E3" s="355"/>
      <c r="F3" s="356"/>
      <c r="G3" s="352" t="s">
        <v>3</v>
      </c>
      <c r="H3" s="348" t="s">
        <v>0</v>
      </c>
      <c r="I3" s="352" t="s">
        <v>1</v>
      </c>
      <c r="J3" s="348" t="s">
        <v>54</v>
      </c>
      <c r="K3" s="350" t="s">
        <v>55</v>
      </c>
      <c r="L3" s="350" t="s">
        <v>56</v>
      </c>
      <c r="M3" s="354" t="s">
        <v>2</v>
      </c>
      <c r="N3" s="355"/>
      <c r="O3" s="356"/>
      <c r="P3" s="352" t="s">
        <v>3</v>
      </c>
      <c r="Q3" s="348" t="s">
        <v>0</v>
      </c>
      <c r="R3" s="352" t="s">
        <v>1</v>
      </c>
    </row>
    <row r="4" spans="1:18" ht="34.5" customHeight="1">
      <c r="A4" s="349"/>
      <c r="B4" s="351"/>
      <c r="C4" s="351"/>
      <c r="D4" s="66" t="s">
        <v>4</v>
      </c>
      <c r="E4" s="66" t="s">
        <v>5</v>
      </c>
      <c r="F4" s="66" t="s">
        <v>6</v>
      </c>
      <c r="G4" s="353"/>
      <c r="H4" s="349"/>
      <c r="I4" s="353"/>
      <c r="J4" s="349"/>
      <c r="K4" s="351"/>
      <c r="L4" s="351"/>
      <c r="M4" s="66" t="s">
        <v>4</v>
      </c>
      <c r="N4" s="66" t="s">
        <v>5</v>
      </c>
      <c r="O4" s="66" t="s">
        <v>6</v>
      </c>
      <c r="P4" s="353"/>
      <c r="Q4" s="349"/>
      <c r="R4" s="353"/>
    </row>
    <row r="5" spans="1:18" ht="27.75" customHeight="1">
      <c r="A5" s="61" t="s">
        <v>57</v>
      </c>
      <c r="B5" s="36"/>
      <c r="C5" s="37"/>
      <c r="D5" s="19"/>
      <c r="E5" s="19"/>
      <c r="F5" s="19"/>
      <c r="G5" s="38"/>
      <c r="H5" s="38"/>
      <c r="I5" s="38"/>
      <c r="J5" s="61" t="s">
        <v>63</v>
      </c>
      <c r="K5" s="36"/>
      <c r="L5" s="37"/>
      <c r="M5" s="19"/>
      <c r="N5" s="19"/>
      <c r="O5" s="19"/>
      <c r="P5" s="38"/>
      <c r="Q5" s="6"/>
      <c r="R5" s="38"/>
    </row>
    <row r="6" spans="1:18" ht="37.5">
      <c r="A6" s="36" t="s">
        <v>37</v>
      </c>
      <c r="B6" s="18" t="s">
        <v>28</v>
      </c>
      <c r="C6" s="25">
        <v>250</v>
      </c>
      <c r="D6" s="26">
        <v>5.77</v>
      </c>
      <c r="E6" s="26">
        <v>7.09</v>
      </c>
      <c r="F6" s="26">
        <v>14.25</v>
      </c>
      <c r="G6" s="26">
        <v>158.12</v>
      </c>
      <c r="H6" s="25">
        <v>155</v>
      </c>
      <c r="I6" s="119">
        <v>12.93</v>
      </c>
      <c r="J6" s="115" t="s">
        <v>37</v>
      </c>
      <c r="K6" s="18" t="s">
        <v>99</v>
      </c>
      <c r="L6" s="25">
        <v>250</v>
      </c>
      <c r="M6" s="26">
        <v>8.25</v>
      </c>
      <c r="N6" s="26">
        <v>10.35</v>
      </c>
      <c r="O6" s="26">
        <v>18.329999999999998</v>
      </c>
      <c r="P6" s="26">
        <v>160.38</v>
      </c>
      <c r="Q6" s="25" t="s">
        <v>100</v>
      </c>
      <c r="R6" s="119">
        <v>13.74</v>
      </c>
    </row>
    <row r="7" spans="1:18" ht="40.5" customHeight="1">
      <c r="A7" s="58"/>
      <c r="B7" s="76" t="s">
        <v>98</v>
      </c>
      <c r="C7" s="46">
        <v>80</v>
      </c>
      <c r="D7" s="47">
        <v>14.72</v>
      </c>
      <c r="E7" s="47">
        <v>12.37</v>
      </c>
      <c r="F7" s="47">
        <v>37.700000000000003</v>
      </c>
      <c r="G7" s="47">
        <v>220.33</v>
      </c>
      <c r="H7" s="46">
        <v>440</v>
      </c>
      <c r="I7" s="122">
        <v>37.479999999999997</v>
      </c>
      <c r="J7" s="116"/>
      <c r="K7" s="18" t="s">
        <v>19</v>
      </c>
      <c r="L7" s="25">
        <v>80</v>
      </c>
      <c r="M7" s="26">
        <v>10.34</v>
      </c>
      <c r="N7" s="26">
        <v>10.44</v>
      </c>
      <c r="O7" s="26">
        <v>13.62</v>
      </c>
      <c r="P7" s="26">
        <v>238.53</v>
      </c>
      <c r="Q7" s="25">
        <v>498</v>
      </c>
      <c r="R7" s="119">
        <v>37.92</v>
      </c>
    </row>
    <row r="8" spans="1:18" ht="23.25" customHeight="1">
      <c r="A8" s="58"/>
      <c r="B8" s="18" t="s">
        <v>22</v>
      </c>
      <c r="C8" s="22">
        <v>150</v>
      </c>
      <c r="D8" s="23">
        <v>3.3</v>
      </c>
      <c r="E8" s="23">
        <v>5.44</v>
      </c>
      <c r="F8" s="23">
        <v>22.21</v>
      </c>
      <c r="G8" s="23">
        <v>181.68</v>
      </c>
      <c r="H8" s="25">
        <v>520</v>
      </c>
      <c r="I8" s="118">
        <v>18.399999999999999</v>
      </c>
      <c r="J8" s="116"/>
      <c r="K8" s="18" t="s">
        <v>17</v>
      </c>
      <c r="L8" s="25">
        <v>100</v>
      </c>
      <c r="M8" s="26">
        <v>1.86</v>
      </c>
      <c r="N8" s="26">
        <v>3.5</v>
      </c>
      <c r="O8" s="26">
        <v>20.45</v>
      </c>
      <c r="P8" s="26">
        <v>131.19999999999999</v>
      </c>
      <c r="Q8" s="25">
        <v>508</v>
      </c>
      <c r="R8" s="119">
        <v>11.25</v>
      </c>
    </row>
    <row r="9" spans="1:18" ht="24.75" customHeight="1">
      <c r="A9" s="58"/>
      <c r="B9" s="24" t="s">
        <v>41</v>
      </c>
      <c r="C9" s="25">
        <v>200</v>
      </c>
      <c r="D9" s="26">
        <v>0.47</v>
      </c>
      <c r="E9" s="26">
        <v>0</v>
      </c>
      <c r="F9" s="26">
        <v>19.78</v>
      </c>
      <c r="G9" s="26">
        <v>112.68</v>
      </c>
      <c r="H9" s="25">
        <v>639</v>
      </c>
      <c r="I9" s="119">
        <v>5.13</v>
      </c>
      <c r="J9" s="116"/>
      <c r="K9" s="24" t="s">
        <v>107</v>
      </c>
      <c r="L9" s="22">
        <v>20</v>
      </c>
      <c r="M9" s="23">
        <v>0.66</v>
      </c>
      <c r="N9" s="23">
        <v>0.48</v>
      </c>
      <c r="O9" s="23">
        <v>1.78</v>
      </c>
      <c r="P9" s="23">
        <v>14.16</v>
      </c>
      <c r="Q9" s="25" t="s">
        <v>108</v>
      </c>
      <c r="R9" s="118">
        <v>2.08</v>
      </c>
    </row>
    <row r="10" spans="1:18" ht="24.75" customHeight="1">
      <c r="A10" s="58"/>
      <c r="B10" s="11" t="s">
        <v>10</v>
      </c>
      <c r="C10" s="22">
        <v>40</v>
      </c>
      <c r="D10" s="23">
        <v>3.04</v>
      </c>
      <c r="E10" s="23">
        <v>0.32</v>
      </c>
      <c r="F10" s="23">
        <v>19.68</v>
      </c>
      <c r="G10" s="23">
        <v>104.5</v>
      </c>
      <c r="H10" s="16"/>
      <c r="I10" s="118">
        <v>3</v>
      </c>
      <c r="J10" s="116"/>
      <c r="K10" s="18" t="s">
        <v>124</v>
      </c>
      <c r="L10" s="22">
        <v>20</v>
      </c>
      <c r="M10" s="26">
        <v>0.15</v>
      </c>
      <c r="N10" s="26">
        <v>0</v>
      </c>
      <c r="O10" s="26">
        <v>0.65</v>
      </c>
      <c r="P10" s="26">
        <v>4.9000000000000004</v>
      </c>
      <c r="Q10" s="25"/>
      <c r="R10" s="118">
        <v>3.82</v>
      </c>
    </row>
    <row r="11" spans="1:18" ht="24.75" customHeight="1">
      <c r="A11" s="58"/>
      <c r="B11" s="11"/>
      <c r="C11" s="22"/>
      <c r="D11" s="23"/>
      <c r="E11" s="23"/>
      <c r="F11" s="23"/>
      <c r="G11" s="23"/>
      <c r="H11" s="16"/>
      <c r="I11" s="182"/>
      <c r="J11" s="116"/>
      <c r="K11" s="24" t="s">
        <v>41</v>
      </c>
      <c r="L11" s="25">
        <v>200</v>
      </c>
      <c r="M11" s="26">
        <v>0.47</v>
      </c>
      <c r="N11" s="26">
        <v>0</v>
      </c>
      <c r="O11" s="26">
        <v>19.78</v>
      </c>
      <c r="P11" s="26">
        <v>112.68</v>
      </c>
      <c r="Q11" s="25">
        <v>639</v>
      </c>
      <c r="R11" s="119">
        <v>5.13</v>
      </c>
    </row>
    <row r="12" spans="1:18" ht="24.75" customHeight="1">
      <c r="A12" s="58"/>
      <c r="B12" s="11"/>
      <c r="C12" s="22"/>
      <c r="D12" s="23"/>
      <c r="E12" s="23"/>
      <c r="F12" s="23"/>
      <c r="G12" s="23"/>
      <c r="H12" s="16"/>
      <c r="I12" s="182"/>
      <c r="J12" s="116"/>
      <c r="K12" s="11" t="s">
        <v>10</v>
      </c>
      <c r="L12" s="22">
        <v>40</v>
      </c>
      <c r="M12" s="23">
        <v>3.04</v>
      </c>
      <c r="N12" s="23">
        <v>0.32</v>
      </c>
      <c r="O12" s="23">
        <v>19.68</v>
      </c>
      <c r="P12" s="23">
        <v>104.5</v>
      </c>
      <c r="Q12" s="16"/>
      <c r="R12" s="118">
        <v>3</v>
      </c>
    </row>
    <row r="13" spans="1:18" ht="24" customHeight="1">
      <c r="A13" s="74" t="s">
        <v>75</v>
      </c>
      <c r="B13" s="27"/>
      <c r="C13" s="93">
        <f>SUM(C6:C10)</f>
        <v>720</v>
      </c>
      <c r="D13" s="93">
        <f>SUM(D6:D10)</f>
        <v>27.3</v>
      </c>
      <c r="E13" s="93">
        <f>SUM(E6:E10)</f>
        <v>25.220000000000002</v>
      </c>
      <c r="F13" s="93">
        <f>SUM(F6:F10)</f>
        <v>113.62</v>
      </c>
      <c r="G13" s="93">
        <f>SUM(G6:G10)</f>
        <v>777.31000000000017</v>
      </c>
      <c r="H13" s="25"/>
      <c r="I13" s="93">
        <f t="shared" ref="I13" si="0">SUM(I6:I10)</f>
        <v>76.94</v>
      </c>
      <c r="J13" s="168" t="s">
        <v>75</v>
      </c>
      <c r="K13" s="27"/>
      <c r="L13" s="28">
        <f>SUM(L6:L12)</f>
        <v>710</v>
      </c>
      <c r="M13" s="28">
        <f>SUM(M6:M12)</f>
        <v>24.769999999999996</v>
      </c>
      <c r="N13" s="28">
        <f>SUM(N6:N12)</f>
        <v>25.09</v>
      </c>
      <c r="O13" s="28">
        <f>SUM(O6:O12)</f>
        <v>94.289999999999992</v>
      </c>
      <c r="P13" s="28">
        <f>SUM(P6:P12)</f>
        <v>766.34999999999991</v>
      </c>
      <c r="Q13" s="28"/>
      <c r="R13" s="120">
        <f>SUM(R6:R12)</f>
        <v>76.94</v>
      </c>
    </row>
    <row r="14" spans="1:18" ht="27" customHeight="1">
      <c r="A14" s="61" t="s">
        <v>59</v>
      </c>
      <c r="B14" s="181"/>
      <c r="C14" s="184"/>
      <c r="D14" s="26"/>
      <c r="E14" s="26"/>
      <c r="F14" s="26"/>
      <c r="G14" s="185"/>
      <c r="H14" s="184"/>
      <c r="I14" s="185"/>
      <c r="J14" s="181" t="s">
        <v>64</v>
      </c>
      <c r="K14" s="181"/>
      <c r="L14" s="184"/>
      <c r="M14" s="26"/>
      <c r="N14" s="26"/>
      <c r="O14" s="26"/>
      <c r="P14" s="185"/>
      <c r="Q14" s="184"/>
      <c r="R14" s="185"/>
    </row>
    <row r="15" spans="1:18" ht="18.75">
      <c r="A15" s="166" t="s">
        <v>37</v>
      </c>
      <c r="B15" s="18" t="s">
        <v>104</v>
      </c>
      <c r="C15" s="25">
        <v>250</v>
      </c>
      <c r="D15" s="26">
        <v>4.4000000000000004</v>
      </c>
      <c r="E15" s="26">
        <v>5.3</v>
      </c>
      <c r="F15" s="26">
        <v>12.88</v>
      </c>
      <c r="G15" s="26">
        <v>223.12</v>
      </c>
      <c r="H15" s="25" t="s">
        <v>105</v>
      </c>
      <c r="I15" s="119">
        <v>14.06</v>
      </c>
      <c r="J15" s="115" t="s">
        <v>37</v>
      </c>
      <c r="K15" s="90" t="s">
        <v>31</v>
      </c>
      <c r="L15" s="174">
        <v>250</v>
      </c>
      <c r="M15" s="175">
        <v>5.46</v>
      </c>
      <c r="N15" s="175">
        <v>9.75</v>
      </c>
      <c r="O15" s="175">
        <v>30.83</v>
      </c>
      <c r="P15" s="175">
        <v>141.5</v>
      </c>
      <c r="Q15" s="174">
        <v>148</v>
      </c>
      <c r="R15" s="176">
        <v>13.84</v>
      </c>
    </row>
    <row r="16" spans="1:18" ht="42.75" customHeight="1">
      <c r="A16" s="167"/>
      <c r="B16" s="45" t="s">
        <v>77</v>
      </c>
      <c r="C16" s="59">
        <v>90</v>
      </c>
      <c r="D16" s="26">
        <v>8.25</v>
      </c>
      <c r="E16" s="26">
        <v>6.54</v>
      </c>
      <c r="F16" s="26">
        <v>10.67</v>
      </c>
      <c r="G16" s="26">
        <v>152.46</v>
      </c>
      <c r="H16" s="25">
        <v>454</v>
      </c>
      <c r="I16" s="119">
        <v>39.86</v>
      </c>
      <c r="J16" s="116"/>
      <c r="K16" s="18" t="s">
        <v>143</v>
      </c>
      <c r="L16" s="25" t="s">
        <v>33</v>
      </c>
      <c r="M16" s="26">
        <v>16.14</v>
      </c>
      <c r="N16" s="26">
        <v>6.24</v>
      </c>
      <c r="O16" s="26">
        <v>26.82</v>
      </c>
      <c r="P16" s="26">
        <v>182.18</v>
      </c>
      <c r="Q16" s="25">
        <v>439</v>
      </c>
      <c r="R16" s="119">
        <v>28.2</v>
      </c>
    </row>
    <row r="17" spans="1:18" ht="26.25" customHeight="1">
      <c r="A17" s="167"/>
      <c r="B17" s="24" t="s">
        <v>50</v>
      </c>
      <c r="C17" s="22">
        <v>150</v>
      </c>
      <c r="D17" s="23">
        <v>4.25</v>
      </c>
      <c r="E17" s="23">
        <v>6.89</v>
      </c>
      <c r="F17" s="23">
        <v>29.26</v>
      </c>
      <c r="G17" s="23">
        <v>196.1</v>
      </c>
      <c r="H17" s="25">
        <v>510</v>
      </c>
      <c r="I17" s="118">
        <v>8.01</v>
      </c>
      <c r="J17" s="116"/>
      <c r="K17" s="18" t="s">
        <v>22</v>
      </c>
      <c r="L17" s="22">
        <v>150</v>
      </c>
      <c r="M17" s="23">
        <v>3.3</v>
      </c>
      <c r="N17" s="23">
        <v>5.44</v>
      </c>
      <c r="O17" s="23">
        <v>22.21</v>
      </c>
      <c r="P17" s="23">
        <v>181.68</v>
      </c>
      <c r="Q17" s="25">
        <v>520</v>
      </c>
      <c r="R17" s="118">
        <v>18.399999999999999</v>
      </c>
    </row>
    <row r="18" spans="1:18" ht="22.5" customHeight="1">
      <c r="A18" s="167"/>
      <c r="B18" s="24" t="s">
        <v>107</v>
      </c>
      <c r="C18" s="22">
        <v>20</v>
      </c>
      <c r="D18" s="23">
        <v>0.66</v>
      </c>
      <c r="E18" s="23">
        <v>0.48</v>
      </c>
      <c r="F18" s="23">
        <v>1.78</v>
      </c>
      <c r="G18" s="23">
        <v>14.16</v>
      </c>
      <c r="H18" s="25" t="s">
        <v>108</v>
      </c>
      <c r="I18" s="118">
        <v>2.08</v>
      </c>
      <c r="J18" s="116"/>
      <c r="K18" s="18" t="s">
        <v>80</v>
      </c>
      <c r="L18" s="22">
        <v>50</v>
      </c>
      <c r="M18" s="23">
        <v>0.59</v>
      </c>
      <c r="N18" s="23">
        <v>6.89</v>
      </c>
      <c r="O18" s="23">
        <v>3.34</v>
      </c>
      <c r="P18" s="23">
        <v>55.92</v>
      </c>
      <c r="Q18" s="25">
        <v>71</v>
      </c>
      <c r="R18" s="118">
        <v>7.89</v>
      </c>
    </row>
    <row r="19" spans="1:18" ht="22.5" customHeight="1">
      <c r="A19" s="167"/>
      <c r="B19" s="18" t="s">
        <v>102</v>
      </c>
      <c r="C19" s="25">
        <v>20</v>
      </c>
      <c r="D19" s="26">
        <v>2.29</v>
      </c>
      <c r="E19" s="26">
        <v>3.14</v>
      </c>
      <c r="F19" s="26">
        <v>4.16</v>
      </c>
      <c r="G19" s="26">
        <v>50.29</v>
      </c>
      <c r="H19" s="46">
        <v>94</v>
      </c>
      <c r="I19" s="119">
        <v>4.63</v>
      </c>
      <c r="J19" s="116"/>
      <c r="K19" s="24" t="s">
        <v>30</v>
      </c>
      <c r="L19" s="25">
        <v>200</v>
      </c>
      <c r="M19" s="26">
        <v>0.15</v>
      </c>
      <c r="N19" s="26">
        <v>0.14000000000000001</v>
      </c>
      <c r="O19" s="26">
        <v>9.33</v>
      </c>
      <c r="P19" s="26">
        <v>64</v>
      </c>
      <c r="Q19" s="25">
        <v>701</v>
      </c>
      <c r="R19" s="119">
        <v>5.61</v>
      </c>
    </row>
    <row r="20" spans="1:18" ht="21" customHeight="1">
      <c r="A20" s="167"/>
      <c r="B20" s="55" t="s">
        <v>32</v>
      </c>
      <c r="C20" s="46">
        <v>200</v>
      </c>
      <c r="D20" s="47">
        <v>0.23</v>
      </c>
      <c r="E20" s="47">
        <v>0.01</v>
      </c>
      <c r="F20" s="47">
        <v>15.27</v>
      </c>
      <c r="G20" s="47">
        <v>142.19999999999999</v>
      </c>
      <c r="H20" s="46">
        <v>648</v>
      </c>
      <c r="I20" s="122">
        <v>5.3</v>
      </c>
      <c r="J20" s="170"/>
      <c r="K20" s="18" t="s">
        <v>10</v>
      </c>
      <c r="L20" s="22">
        <v>40</v>
      </c>
      <c r="M20" s="23">
        <v>3.04</v>
      </c>
      <c r="N20" s="23">
        <v>0.32</v>
      </c>
      <c r="O20" s="23">
        <v>19.68</v>
      </c>
      <c r="P20" s="23">
        <v>104.5</v>
      </c>
      <c r="Q20" s="25"/>
      <c r="R20" s="118">
        <v>3</v>
      </c>
    </row>
    <row r="21" spans="1:18" ht="21" customHeight="1">
      <c r="A21" s="167"/>
      <c r="B21" s="18" t="s">
        <v>10</v>
      </c>
      <c r="C21" s="22">
        <v>40</v>
      </c>
      <c r="D21" s="23">
        <v>3.04</v>
      </c>
      <c r="E21" s="23">
        <v>0.32</v>
      </c>
      <c r="F21" s="23">
        <v>19.68</v>
      </c>
      <c r="G21" s="23">
        <v>104.5</v>
      </c>
      <c r="H21" s="25"/>
      <c r="I21" s="118">
        <v>3</v>
      </c>
      <c r="J21" s="116"/>
      <c r="K21" s="18"/>
      <c r="L21" s="22"/>
      <c r="M21" s="23"/>
      <c r="N21" s="23"/>
      <c r="O21" s="23"/>
      <c r="P21" s="23"/>
      <c r="Q21" s="28"/>
      <c r="R21" s="118"/>
    </row>
    <row r="22" spans="1:18" ht="21" customHeight="1">
      <c r="A22" s="168" t="s">
        <v>75</v>
      </c>
      <c r="B22" s="27"/>
      <c r="C22" s="93">
        <f>SUM(C15:C21)</f>
        <v>770</v>
      </c>
      <c r="D22" s="49">
        <f t="shared" ref="D22:G22" si="1">SUM(D15:D21)</f>
        <v>23.119999999999997</v>
      </c>
      <c r="E22" s="49">
        <f t="shared" si="1"/>
        <v>22.680000000000003</v>
      </c>
      <c r="F22" s="49">
        <f t="shared" si="1"/>
        <v>93.699999999999989</v>
      </c>
      <c r="G22" s="49">
        <f t="shared" si="1"/>
        <v>882.82999999999993</v>
      </c>
      <c r="H22" s="25"/>
      <c r="I22" s="124">
        <f>SUM(I15:I21)</f>
        <v>76.94</v>
      </c>
      <c r="J22" s="168" t="s">
        <v>75</v>
      </c>
      <c r="K22" s="27"/>
      <c r="L22" s="28">
        <v>770</v>
      </c>
      <c r="M22" s="28">
        <f t="shared" ref="M22:P22" si="2">SUM(M15:M21)</f>
        <v>28.68</v>
      </c>
      <c r="N22" s="28">
        <f t="shared" si="2"/>
        <v>28.78</v>
      </c>
      <c r="O22" s="28">
        <f t="shared" si="2"/>
        <v>112.21000000000001</v>
      </c>
      <c r="P22" s="28">
        <f t="shared" si="2"/>
        <v>729.78</v>
      </c>
      <c r="Q22" s="28"/>
      <c r="R22" s="120">
        <f>SUM(R15:R21)</f>
        <v>76.94</v>
      </c>
    </row>
    <row r="23" spans="1:18" ht="24.75" customHeight="1">
      <c r="A23" s="61" t="s">
        <v>60</v>
      </c>
      <c r="B23" s="181"/>
      <c r="C23" s="184"/>
      <c r="D23" s="26"/>
      <c r="E23" s="26"/>
      <c r="F23" s="26"/>
      <c r="G23" s="185"/>
      <c r="H23" s="184"/>
      <c r="I23" s="185"/>
      <c r="J23" s="181" t="s">
        <v>65</v>
      </c>
      <c r="K23" s="181"/>
      <c r="L23" s="184"/>
      <c r="M23" s="26"/>
      <c r="N23" s="26"/>
      <c r="O23" s="26"/>
      <c r="P23" s="185"/>
      <c r="Q23" s="184"/>
      <c r="R23" s="185"/>
    </row>
    <row r="24" spans="1:18" ht="37.5">
      <c r="A24" s="166" t="s">
        <v>37</v>
      </c>
      <c r="B24" s="18" t="s">
        <v>78</v>
      </c>
      <c r="C24" s="25">
        <v>250</v>
      </c>
      <c r="D24" s="26">
        <v>4.38</v>
      </c>
      <c r="E24" s="26">
        <v>5.73</v>
      </c>
      <c r="F24" s="26">
        <v>20.350000000000001</v>
      </c>
      <c r="G24" s="26">
        <v>266.43</v>
      </c>
      <c r="H24" s="25">
        <v>139</v>
      </c>
      <c r="I24" s="119">
        <v>13.96</v>
      </c>
      <c r="J24" s="115" t="s">
        <v>37</v>
      </c>
      <c r="K24" s="18" t="s">
        <v>29</v>
      </c>
      <c r="L24" s="25">
        <v>250</v>
      </c>
      <c r="M24" s="26">
        <v>9.75</v>
      </c>
      <c r="N24" s="26">
        <v>10.199999999999999</v>
      </c>
      <c r="O24" s="26">
        <v>13</v>
      </c>
      <c r="P24" s="26">
        <v>218.75</v>
      </c>
      <c r="Q24" s="25">
        <v>110</v>
      </c>
      <c r="R24" s="119">
        <v>16.579999999999998</v>
      </c>
    </row>
    <row r="25" spans="1:18" ht="22.5" customHeight="1">
      <c r="A25" s="166"/>
      <c r="B25" s="45" t="s">
        <v>106</v>
      </c>
      <c r="C25" s="59">
        <v>70</v>
      </c>
      <c r="D25" s="57">
        <v>10.35</v>
      </c>
      <c r="E25" s="57">
        <v>9.1</v>
      </c>
      <c r="F25" s="57">
        <v>9.34</v>
      </c>
      <c r="G25" s="57">
        <v>161.88</v>
      </c>
      <c r="H25" s="46" t="s">
        <v>109</v>
      </c>
      <c r="I25" s="117">
        <v>33.49</v>
      </c>
      <c r="J25" s="116"/>
      <c r="K25" s="18" t="s">
        <v>11</v>
      </c>
      <c r="L25" s="22">
        <v>220</v>
      </c>
      <c r="M25" s="57">
        <v>7.97</v>
      </c>
      <c r="N25" s="57">
        <v>12.06</v>
      </c>
      <c r="O25" s="57">
        <v>37.01</v>
      </c>
      <c r="P25" s="47">
        <v>264.45999999999998</v>
      </c>
      <c r="Q25" s="25" t="s">
        <v>132</v>
      </c>
      <c r="R25" s="118">
        <v>46.39</v>
      </c>
    </row>
    <row r="26" spans="1:18" ht="34.5" customHeight="1">
      <c r="A26" s="167"/>
      <c r="B26" s="18" t="s">
        <v>110</v>
      </c>
      <c r="C26" s="22">
        <v>120</v>
      </c>
      <c r="D26" s="23">
        <v>2.29</v>
      </c>
      <c r="E26" s="23">
        <v>5.45</v>
      </c>
      <c r="F26" s="23">
        <v>18.41</v>
      </c>
      <c r="G26" s="23">
        <v>163.88</v>
      </c>
      <c r="H26" s="25">
        <v>351</v>
      </c>
      <c r="I26" s="118">
        <v>13.07</v>
      </c>
      <c r="J26" s="116"/>
      <c r="K26" s="18" t="s">
        <v>38</v>
      </c>
      <c r="L26" s="25">
        <v>20</v>
      </c>
      <c r="M26" s="26">
        <v>0.59</v>
      </c>
      <c r="N26" s="26">
        <v>0.03</v>
      </c>
      <c r="O26" s="26">
        <v>1.19</v>
      </c>
      <c r="P26" s="26">
        <v>26.7</v>
      </c>
      <c r="Q26" s="46"/>
      <c r="R26" s="119">
        <v>5.67</v>
      </c>
    </row>
    <row r="27" spans="1:18" ht="21" customHeight="1">
      <c r="A27" s="167"/>
      <c r="B27" s="11" t="s">
        <v>46</v>
      </c>
      <c r="C27" s="14">
        <v>20</v>
      </c>
      <c r="D27" s="15">
        <v>0.06</v>
      </c>
      <c r="E27" s="15">
        <v>0.49</v>
      </c>
      <c r="F27" s="15">
        <v>1.94</v>
      </c>
      <c r="G27" s="15">
        <v>14</v>
      </c>
      <c r="H27" s="16">
        <v>587</v>
      </c>
      <c r="I27" s="121">
        <v>2.08</v>
      </c>
      <c r="J27" s="170"/>
      <c r="K27" s="55" t="s">
        <v>32</v>
      </c>
      <c r="L27" s="46">
        <v>200</v>
      </c>
      <c r="M27" s="47">
        <v>0.23</v>
      </c>
      <c r="N27" s="47">
        <v>0.01</v>
      </c>
      <c r="O27" s="47">
        <v>15.27</v>
      </c>
      <c r="P27" s="47">
        <v>142.19999999999999</v>
      </c>
      <c r="Q27" s="46">
        <v>648</v>
      </c>
      <c r="R27" s="122">
        <v>5.3</v>
      </c>
    </row>
    <row r="28" spans="1:18" ht="22.5" customHeight="1">
      <c r="A28" s="167"/>
      <c r="B28" s="18" t="s">
        <v>122</v>
      </c>
      <c r="C28" s="22">
        <v>30</v>
      </c>
      <c r="D28" s="26">
        <v>0.39</v>
      </c>
      <c r="E28" s="26">
        <v>7.0000000000000007E-2</v>
      </c>
      <c r="F28" s="26">
        <v>1.33</v>
      </c>
      <c r="G28" s="26">
        <v>7.47</v>
      </c>
      <c r="H28" s="25"/>
      <c r="I28" s="118">
        <v>5.73</v>
      </c>
      <c r="J28" s="116"/>
      <c r="K28" s="18" t="s">
        <v>10</v>
      </c>
      <c r="L28" s="22">
        <v>40</v>
      </c>
      <c r="M28" s="23">
        <v>3.04</v>
      </c>
      <c r="N28" s="23">
        <v>0.32</v>
      </c>
      <c r="O28" s="23">
        <v>19.68</v>
      </c>
      <c r="P28" s="23">
        <v>104.5</v>
      </c>
      <c r="Q28" s="16"/>
      <c r="R28" s="118">
        <v>3</v>
      </c>
    </row>
    <row r="29" spans="1:18" ht="22.5" customHeight="1">
      <c r="A29" s="167"/>
      <c r="B29" s="24" t="s">
        <v>30</v>
      </c>
      <c r="C29" s="25">
        <v>200</v>
      </c>
      <c r="D29" s="26">
        <v>0.15</v>
      </c>
      <c r="E29" s="26">
        <v>0.14000000000000001</v>
      </c>
      <c r="F29" s="26">
        <v>9.33</v>
      </c>
      <c r="G29" s="26">
        <v>64</v>
      </c>
      <c r="H29" s="25">
        <v>701</v>
      </c>
      <c r="I29" s="119">
        <v>5.61</v>
      </c>
      <c r="J29" s="116"/>
      <c r="K29" s="45"/>
      <c r="L29" s="59"/>
      <c r="M29" s="57"/>
      <c r="N29" s="57"/>
      <c r="O29" s="57"/>
      <c r="P29" s="47"/>
      <c r="Q29" s="46"/>
      <c r="R29" s="117"/>
    </row>
    <row r="30" spans="1:18" ht="24" customHeight="1">
      <c r="A30" s="167"/>
      <c r="B30" s="18" t="s">
        <v>10</v>
      </c>
      <c r="C30" s="22">
        <v>40</v>
      </c>
      <c r="D30" s="23">
        <v>3.04</v>
      </c>
      <c r="E30" s="23">
        <v>0.32</v>
      </c>
      <c r="F30" s="23">
        <v>19.68</v>
      </c>
      <c r="G30" s="23">
        <v>104.5</v>
      </c>
      <c r="H30" s="25"/>
      <c r="I30" s="118">
        <v>3</v>
      </c>
      <c r="J30" s="116"/>
      <c r="K30" s="18"/>
      <c r="L30" s="22"/>
      <c r="M30" s="23"/>
      <c r="N30" s="23"/>
      <c r="O30" s="23"/>
      <c r="P30" s="23"/>
      <c r="Q30" s="25"/>
      <c r="R30" s="118"/>
    </row>
    <row r="31" spans="1:18" ht="21" customHeight="1">
      <c r="A31" s="168" t="s">
        <v>75</v>
      </c>
      <c r="B31" s="11"/>
      <c r="C31" s="98">
        <f>SUM(C24:C30)</f>
        <v>730</v>
      </c>
      <c r="D31" s="98">
        <f t="shared" ref="D31:G31" si="3">SUM(D24:D30)</f>
        <v>20.659999999999997</v>
      </c>
      <c r="E31" s="98">
        <f t="shared" si="3"/>
        <v>21.3</v>
      </c>
      <c r="F31" s="98">
        <f t="shared" si="3"/>
        <v>80.38</v>
      </c>
      <c r="G31" s="98">
        <f t="shared" si="3"/>
        <v>782.16000000000008</v>
      </c>
      <c r="H31" s="25"/>
      <c r="I31" s="124">
        <f>SUM(I24:I30)</f>
        <v>76.94</v>
      </c>
      <c r="J31" s="168" t="s">
        <v>75</v>
      </c>
      <c r="K31" s="27"/>
      <c r="L31" s="28">
        <f>SUM(L24:L30)</f>
        <v>730</v>
      </c>
      <c r="M31" s="28">
        <f t="shared" ref="M31:R31" si="4">SUM(M24:M30)</f>
        <v>21.58</v>
      </c>
      <c r="N31" s="28">
        <f t="shared" si="4"/>
        <v>22.62</v>
      </c>
      <c r="O31" s="28">
        <f t="shared" si="4"/>
        <v>86.15</v>
      </c>
      <c r="P31" s="28">
        <f t="shared" si="4"/>
        <v>756.6099999999999</v>
      </c>
      <c r="Q31" s="28"/>
      <c r="R31" s="28">
        <f t="shared" si="4"/>
        <v>76.94</v>
      </c>
    </row>
    <row r="32" spans="1:18" ht="21.75" customHeight="1">
      <c r="A32" s="61" t="s">
        <v>61</v>
      </c>
      <c r="B32" s="11"/>
      <c r="C32" s="14"/>
      <c r="D32" s="15"/>
      <c r="E32" s="15"/>
      <c r="F32" s="15"/>
      <c r="G32" s="23"/>
      <c r="H32" s="25"/>
      <c r="I32" s="23"/>
      <c r="J32" s="181" t="s">
        <v>66</v>
      </c>
      <c r="K32" s="181"/>
      <c r="L32" s="184"/>
      <c r="M32" s="26"/>
      <c r="N32" s="26"/>
      <c r="O32" s="26"/>
      <c r="P32" s="185"/>
      <c r="Q32" s="184"/>
      <c r="R32" s="185"/>
    </row>
    <row r="33" spans="1:18" ht="37.5">
      <c r="A33" s="166" t="s">
        <v>37</v>
      </c>
      <c r="B33" s="18" t="s">
        <v>29</v>
      </c>
      <c r="C33" s="25">
        <v>250</v>
      </c>
      <c r="D33" s="26">
        <v>9.75</v>
      </c>
      <c r="E33" s="26">
        <v>10.199999999999999</v>
      </c>
      <c r="F33" s="26">
        <v>13</v>
      </c>
      <c r="G33" s="26">
        <v>218.75</v>
      </c>
      <c r="H33" s="25">
        <v>110</v>
      </c>
      <c r="I33" s="119">
        <v>16.579999999999998</v>
      </c>
      <c r="J33" s="115" t="s">
        <v>37</v>
      </c>
      <c r="K33" s="18" t="s">
        <v>28</v>
      </c>
      <c r="L33" s="25">
        <v>250</v>
      </c>
      <c r="M33" s="26">
        <v>5.77</v>
      </c>
      <c r="N33" s="26">
        <v>7.09</v>
      </c>
      <c r="O33" s="26">
        <v>14.25</v>
      </c>
      <c r="P33" s="26">
        <v>158.12</v>
      </c>
      <c r="Q33" s="25">
        <v>155</v>
      </c>
      <c r="R33" s="119">
        <v>12.93</v>
      </c>
    </row>
    <row r="34" spans="1:18" ht="22.5" customHeight="1">
      <c r="A34" s="167"/>
      <c r="B34" s="18" t="s">
        <v>126</v>
      </c>
      <c r="C34" s="25">
        <v>250</v>
      </c>
      <c r="D34" s="26">
        <v>10.81</v>
      </c>
      <c r="E34" s="26">
        <v>14.72</v>
      </c>
      <c r="F34" s="26">
        <v>37.590000000000003</v>
      </c>
      <c r="G34" s="26">
        <v>318</v>
      </c>
      <c r="H34" s="25" t="s">
        <v>112</v>
      </c>
      <c r="I34" s="119">
        <v>46.56</v>
      </c>
      <c r="J34" s="116"/>
      <c r="K34" s="24" t="s">
        <v>142</v>
      </c>
      <c r="L34" s="22" t="s">
        <v>33</v>
      </c>
      <c r="M34" s="23">
        <v>12.64</v>
      </c>
      <c r="N34" s="23">
        <v>8.9499999999999993</v>
      </c>
      <c r="O34" s="23">
        <v>10.3</v>
      </c>
      <c r="P34" s="23">
        <v>167.2</v>
      </c>
      <c r="Q34" s="25">
        <v>437</v>
      </c>
      <c r="R34" s="118">
        <v>43.94</v>
      </c>
    </row>
    <row r="35" spans="1:18" ht="40.5" customHeight="1">
      <c r="A35" s="167"/>
      <c r="B35" s="18" t="s">
        <v>38</v>
      </c>
      <c r="C35" s="25">
        <v>20</v>
      </c>
      <c r="D35" s="26">
        <v>0.59</v>
      </c>
      <c r="E35" s="26">
        <v>0.03</v>
      </c>
      <c r="F35" s="26">
        <v>1.19</v>
      </c>
      <c r="G35" s="26">
        <v>26.7</v>
      </c>
      <c r="H35" s="46"/>
      <c r="I35" s="119">
        <v>5.67</v>
      </c>
      <c r="J35" s="116"/>
      <c r="K35" s="18" t="s">
        <v>18</v>
      </c>
      <c r="L35" s="22">
        <v>120</v>
      </c>
      <c r="M35" s="23">
        <v>2.77</v>
      </c>
      <c r="N35" s="23">
        <v>7.84</v>
      </c>
      <c r="O35" s="23">
        <v>27.97</v>
      </c>
      <c r="P35" s="23">
        <v>165.63</v>
      </c>
      <c r="Q35" s="25">
        <v>512</v>
      </c>
      <c r="R35" s="118">
        <v>10.65</v>
      </c>
    </row>
    <row r="36" spans="1:18" ht="21.75" customHeight="1">
      <c r="A36" s="167"/>
      <c r="B36" s="24" t="s">
        <v>41</v>
      </c>
      <c r="C36" s="25">
        <v>200</v>
      </c>
      <c r="D36" s="26">
        <v>0.47</v>
      </c>
      <c r="E36" s="26">
        <v>0</v>
      </c>
      <c r="F36" s="26">
        <v>19.78</v>
      </c>
      <c r="G36" s="26">
        <v>112.68</v>
      </c>
      <c r="H36" s="25">
        <v>639</v>
      </c>
      <c r="I36" s="119">
        <v>5.13</v>
      </c>
      <c r="J36" s="116"/>
      <c r="K36" s="18" t="s">
        <v>124</v>
      </c>
      <c r="L36" s="22">
        <v>20</v>
      </c>
      <c r="M36" s="26">
        <v>0.15</v>
      </c>
      <c r="N36" s="26">
        <v>0</v>
      </c>
      <c r="O36" s="26">
        <v>0.65</v>
      </c>
      <c r="P36" s="26">
        <v>4.9000000000000004</v>
      </c>
      <c r="Q36" s="25"/>
      <c r="R36" s="118">
        <v>3.82</v>
      </c>
    </row>
    <row r="37" spans="1:18" ht="20.25" customHeight="1">
      <c r="A37" s="167"/>
      <c r="B37" s="18" t="s">
        <v>10</v>
      </c>
      <c r="C37" s="59">
        <v>40</v>
      </c>
      <c r="D37" s="57">
        <v>3.04</v>
      </c>
      <c r="E37" s="57">
        <v>0.32</v>
      </c>
      <c r="F37" s="57">
        <v>23.2</v>
      </c>
      <c r="G37" s="57">
        <v>104.5</v>
      </c>
      <c r="H37" s="46"/>
      <c r="I37" s="117">
        <v>3</v>
      </c>
      <c r="J37" s="116"/>
      <c r="K37" s="18" t="s">
        <v>9</v>
      </c>
      <c r="L37" s="22" t="s">
        <v>25</v>
      </c>
      <c r="M37" s="23">
        <v>0.19</v>
      </c>
      <c r="N37" s="23">
        <v>0.04</v>
      </c>
      <c r="O37" s="23">
        <v>10.98</v>
      </c>
      <c r="P37" s="23">
        <v>43.9</v>
      </c>
      <c r="Q37" s="25">
        <v>685</v>
      </c>
      <c r="R37" s="118">
        <v>2.6</v>
      </c>
    </row>
    <row r="38" spans="1:18" ht="22.5" customHeight="1">
      <c r="A38" s="167"/>
      <c r="B38" s="18"/>
      <c r="C38" s="59"/>
      <c r="D38" s="57"/>
      <c r="E38" s="57"/>
      <c r="F38" s="57"/>
      <c r="G38" s="57"/>
      <c r="H38" s="46"/>
      <c r="I38" s="117"/>
      <c r="J38" s="116"/>
      <c r="K38" s="18" t="s">
        <v>10</v>
      </c>
      <c r="L38" s="22">
        <v>40</v>
      </c>
      <c r="M38" s="23">
        <v>3.04</v>
      </c>
      <c r="N38" s="23">
        <v>0.32</v>
      </c>
      <c r="O38" s="23">
        <v>23.2</v>
      </c>
      <c r="P38" s="23">
        <v>104.5</v>
      </c>
      <c r="Q38" s="25"/>
      <c r="R38" s="118">
        <v>3</v>
      </c>
    </row>
    <row r="39" spans="1:18" ht="24.75" customHeight="1">
      <c r="A39" s="168" t="s">
        <v>75</v>
      </c>
      <c r="B39" s="27"/>
      <c r="C39" s="93">
        <f t="shared" ref="C39:G39" si="5">SUM(C33:C37)</f>
        <v>760</v>
      </c>
      <c r="D39" s="49">
        <f t="shared" si="5"/>
        <v>24.66</v>
      </c>
      <c r="E39" s="49">
        <f t="shared" si="5"/>
        <v>25.270000000000003</v>
      </c>
      <c r="F39" s="49">
        <f t="shared" si="5"/>
        <v>94.76</v>
      </c>
      <c r="G39" s="49">
        <f t="shared" si="5"/>
        <v>780.63000000000011</v>
      </c>
      <c r="H39" s="25"/>
      <c r="I39" s="124">
        <f t="shared" ref="I39" si="6">SUM(I33:I37)</f>
        <v>76.94</v>
      </c>
      <c r="J39" s="168" t="s">
        <v>75</v>
      </c>
      <c r="K39" s="18"/>
      <c r="L39" s="28">
        <v>762</v>
      </c>
      <c r="M39" s="29">
        <f>SUM(M33:M38)</f>
        <v>24.56</v>
      </c>
      <c r="N39" s="29">
        <f t="shared" ref="N39:P39" si="7">SUM(N33:N38)</f>
        <v>24.24</v>
      </c>
      <c r="O39" s="29">
        <f t="shared" si="7"/>
        <v>87.35</v>
      </c>
      <c r="P39" s="29">
        <f t="shared" si="7"/>
        <v>644.25</v>
      </c>
      <c r="Q39" s="26"/>
      <c r="R39" s="120">
        <f>SUM(R33:R38)</f>
        <v>76.939999999999984</v>
      </c>
    </row>
    <row r="40" spans="1:18" ht="27" customHeight="1">
      <c r="A40" s="61" t="s">
        <v>62</v>
      </c>
      <c r="B40" s="181"/>
      <c r="C40" s="184"/>
      <c r="D40" s="26"/>
      <c r="E40" s="26"/>
      <c r="F40" s="26"/>
      <c r="G40" s="185"/>
      <c r="H40" s="184"/>
      <c r="I40" s="185"/>
      <c r="J40" s="181" t="s">
        <v>67</v>
      </c>
      <c r="K40" s="181"/>
      <c r="L40" s="184"/>
      <c r="M40" s="26"/>
      <c r="N40" s="26"/>
      <c r="O40" s="26"/>
      <c r="P40" s="185"/>
      <c r="Q40" s="184"/>
      <c r="R40" s="185"/>
    </row>
    <row r="41" spans="1:18" ht="37.5">
      <c r="A41" s="169" t="s">
        <v>37</v>
      </c>
      <c r="B41" s="90" t="s">
        <v>39</v>
      </c>
      <c r="C41" s="174">
        <v>250</v>
      </c>
      <c r="D41" s="175">
        <v>5.46</v>
      </c>
      <c r="E41" s="175">
        <v>9.75</v>
      </c>
      <c r="F41" s="175">
        <v>30.83</v>
      </c>
      <c r="G41" s="175">
        <v>149.5</v>
      </c>
      <c r="H41" s="174">
        <v>138</v>
      </c>
      <c r="I41" s="176">
        <v>12.84</v>
      </c>
      <c r="J41" s="171" t="s">
        <v>37</v>
      </c>
      <c r="K41" s="18" t="s">
        <v>78</v>
      </c>
      <c r="L41" s="25">
        <v>250</v>
      </c>
      <c r="M41" s="26">
        <v>4.38</v>
      </c>
      <c r="N41" s="26">
        <v>5.73</v>
      </c>
      <c r="O41" s="26">
        <v>20.350000000000001</v>
      </c>
      <c r="P41" s="26">
        <v>266.43</v>
      </c>
      <c r="Q41" s="25">
        <v>139</v>
      </c>
      <c r="R41" s="119">
        <v>13.96</v>
      </c>
    </row>
    <row r="42" spans="1:18" ht="28.5" customHeight="1">
      <c r="A42" s="167"/>
      <c r="B42" s="24" t="s">
        <v>142</v>
      </c>
      <c r="C42" s="22" t="s">
        <v>33</v>
      </c>
      <c r="D42" s="23">
        <v>12.64</v>
      </c>
      <c r="E42" s="23">
        <v>8.9499999999999993</v>
      </c>
      <c r="F42" s="23">
        <v>10.3</v>
      </c>
      <c r="G42" s="23">
        <v>167.2</v>
      </c>
      <c r="H42" s="25">
        <v>437</v>
      </c>
      <c r="I42" s="118">
        <v>43.94</v>
      </c>
      <c r="J42" s="116"/>
      <c r="K42" s="18" t="s">
        <v>144</v>
      </c>
      <c r="L42" s="25" t="s">
        <v>33</v>
      </c>
      <c r="M42" s="26">
        <v>11.35</v>
      </c>
      <c r="N42" s="26">
        <v>10.61</v>
      </c>
      <c r="O42" s="26">
        <v>6.59</v>
      </c>
      <c r="P42" s="26">
        <v>123.9</v>
      </c>
      <c r="Q42" s="25">
        <v>433</v>
      </c>
      <c r="R42" s="119">
        <v>37.630000000000003</v>
      </c>
    </row>
    <row r="43" spans="1:18" ht="37.5">
      <c r="A43" s="167"/>
      <c r="B43" s="45" t="s">
        <v>12</v>
      </c>
      <c r="C43" s="46">
        <v>150</v>
      </c>
      <c r="D43" s="47">
        <v>3.32</v>
      </c>
      <c r="E43" s="47">
        <v>5.84</v>
      </c>
      <c r="F43" s="47">
        <v>26.8</v>
      </c>
      <c r="G43" s="47">
        <v>219.5</v>
      </c>
      <c r="H43" s="46">
        <v>332</v>
      </c>
      <c r="I43" s="122">
        <v>11.86</v>
      </c>
      <c r="J43" s="170"/>
      <c r="K43" s="18" t="s">
        <v>12</v>
      </c>
      <c r="L43" s="46">
        <v>150</v>
      </c>
      <c r="M43" s="47">
        <v>3.32</v>
      </c>
      <c r="N43" s="47">
        <v>5.84</v>
      </c>
      <c r="O43" s="47">
        <v>26.8</v>
      </c>
      <c r="P43" s="47">
        <v>219.5</v>
      </c>
      <c r="Q43" s="46">
        <v>332</v>
      </c>
      <c r="R43" s="122">
        <v>11.86</v>
      </c>
    </row>
    <row r="44" spans="1:18" ht="26.25" customHeight="1">
      <c r="A44" s="167"/>
      <c r="B44" s="55" t="s">
        <v>32</v>
      </c>
      <c r="C44" s="46">
        <v>200</v>
      </c>
      <c r="D44" s="47">
        <v>0.23</v>
      </c>
      <c r="E44" s="47">
        <v>0.01</v>
      </c>
      <c r="F44" s="47">
        <v>15.27</v>
      </c>
      <c r="G44" s="47">
        <v>142.19999999999999</v>
      </c>
      <c r="H44" s="46">
        <v>648</v>
      </c>
      <c r="I44" s="122">
        <v>5.3</v>
      </c>
      <c r="J44" s="116"/>
      <c r="K44" s="18" t="s">
        <v>93</v>
      </c>
      <c r="L44" s="25">
        <v>25</v>
      </c>
      <c r="M44" s="26">
        <v>0.32</v>
      </c>
      <c r="N44" s="26">
        <v>0.06</v>
      </c>
      <c r="O44" s="26">
        <v>1.08</v>
      </c>
      <c r="P44" s="26">
        <v>6.1</v>
      </c>
      <c r="Q44" s="46">
        <v>45</v>
      </c>
      <c r="R44" s="26">
        <v>5.36</v>
      </c>
    </row>
    <row r="45" spans="1:18" ht="24.75" customHeight="1">
      <c r="A45" s="167"/>
      <c r="B45" s="18" t="s">
        <v>10</v>
      </c>
      <c r="C45" s="22">
        <v>40</v>
      </c>
      <c r="D45" s="23">
        <v>3.04</v>
      </c>
      <c r="E45" s="23">
        <v>0.32</v>
      </c>
      <c r="F45" s="23">
        <v>19.68</v>
      </c>
      <c r="G45" s="23">
        <v>104.5</v>
      </c>
      <c r="H45" s="16"/>
      <c r="I45" s="118">
        <v>3</v>
      </c>
      <c r="J45" s="116"/>
      <c r="K45" s="24" t="s">
        <v>41</v>
      </c>
      <c r="L45" s="25">
        <v>200</v>
      </c>
      <c r="M45" s="26">
        <v>0.47</v>
      </c>
      <c r="N45" s="26">
        <v>0</v>
      </c>
      <c r="O45" s="26">
        <v>19.78</v>
      </c>
      <c r="P45" s="26">
        <v>112.68</v>
      </c>
      <c r="Q45" s="25">
        <v>639</v>
      </c>
      <c r="R45" s="119">
        <v>5.13</v>
      </c>
    </row>
    <row r="46" spans="1:18" ht="18.75">
      <c r="A46" s="167"/>
      <c r="B46" s="27"/>
      <c r="C46" s="93"/>
      <c r="D46" s="49"/>
      <c r="E46" s="49"/>
      <c r="F46" s="49"/>
      <c r="G46" s="49"/>
      <c r="H46" s="25"/>
      <c r="I46" s="124"/>
      <c r="J46" s="116"/>
      <c r="K46" s="18" t="s">
        <v>10</v>
      </c>
      <c r="L46" s="59">
        <v>40</v>
      </c>
      <c r="M46" s="57">
        <v>3.04</v>
      </c>
      <c r="N46" s="57">
        <v>0.32</v>
      </c>
      <c r="O46" s="57">
        <v>23.2</v>
      </c>
      <c r="P46" s="57">
        <v>104.5</v>
      </c>
      <c r="Q46" s="46"/>
      <c r="R46" s="117">
        <v>3</v>
      </c>
    </row>
    <row r="47" spans="1:18" ht="20.25" customHeight="1">
      <c r="A47" s="168" t="s">
        <v>75</v>
      </c>
      <c r="B47" s="27"/>
      <c r="C47" s="177">
        <v>720</v>
      </c>
      <c r="D47" s="177">
        <f t="shared" ref="D47:I47" si="8">SUM(D41:D46)</f>
        <v>24.69</v>
      </c>
      <c r="E47" s="177">
        <f t="shared" si="8"/>
        <v>24.87</v>
      </c>
      <c r="F47" s="177">
        <f t="shared" si="8"/>
        <v>102.88</v>
      </c>
      <c r="G47" s="177">
        <f t="shared" si="8"/>
        <v>782.90000000000009</v>
      </c>
      <c r="H47" s="177"/>
      <c r="I47" s="177">
        <f t="shared" si="8"/>
        <v>76.94</v>
      </c>
      <c r="J47" s="168" t="s">
        <v>75</v>
      </c>
      <c r="K47" s="11"/>
      <c r="L47" s="98">
        <v>745</v>
      </c>
      <c r="M47" s="49">
        <f t="shared" ref="M47:P47" si="9">SUM(M41:M46)</f>
        <v>22.88</v>
      </c>
      <c r="N47" s="49">
        <f t="shared" si="9"/>
        <v>22.56</v>
      </c>
      <c r="O47" s="49">
        <f t="shared" si="9"/>
        <v>97.8</v>
      </c>
      <c r="P47" s="49">
        <f t="shared" si="9"/>
        <v>833.11000000000013</v>
      </c>
      <c r="Q47" s="25"/>
      <c r="R47" s="124">
        <f t="shared" ref="R47" si="10">SUM(R41:R46)</f>
        <v>76.94</v>
      </c>
    </row>
    <row r="48" spans="1:18" ht="18.75">
      <c r="B48" s="40"/>
      <c r="C48" s="72"/>
      <c r="D48" s="41"/>
      <c r="E48" s="41"/>
      <c r="F48" s="41"/>
      <c r="G48" s="41"/>
      <c r="H48" s="72"/>
      <c r="I48" s="41"/>
      <c r="J48" s="72"/>
      <c r="K48" s="40"/>
      <c r="L48" s="40"/>
      <c r="M48" s="42"/>
      <c r="N48" s="42"/>
      <c r="O48" s="42"/>
      <c r="P48" s="42"/>
      <c r="Q48" s="72"/>
      <c r="R48" s="42"/>
    </row>
    <row r="49" spans="2:18" ht="18.75">
      <c r="B49" s="40"/>
      <c r="C49" s="39"/>
      <c r="D49" s="41"/>
      <c r="E49" s="41"/>
      <c r="F49" s="41"/>
      <c r="G49" s="41"/>
      <c r="H49" s="72"/>
      <c r="I49" s="41"/>
      <c r="J49" s="72"/>
      <c r="K49" s="40"/>
      <c r="L49" s="40"/>
      <c r="M49" s="42"/>
      <c r="N49" s="42"/>
      <c r="O49" s="42"/>
      <c r="P49" s="42"/>
      <c r="Q49" s="72"/>
      <c r="R49" s="42"/>
    </row>
    <row r="50" spans="2:18" ht="15.75">
      <c r="B50" s="43"/>
      <c r="C50" s="43"/>
      <c r="D50" s="44"/>
      <c r="E50" s="44"/>
      <c r="F50" s="44"/>
      <c r="G50" s="44"/>
      <c r="H50" s="73"/>
      <c r="I50" s="44"/>
      <c r="J50" s="73"/>
      <c r="K50" s="43"/>
      <c r="L50" s="43"/>
      <c r="M50" s="53"/>
      <c r="N50" s="53"/>
      <c r="O50" s="53"/>
      <c r="P50" s="44"/>
      <c r="Q50" s="73"/>
      <c r="R50" s="44"/>
    </row>
  </sheetData>
  <mergeCells count="16">
    <mergeCell ref="R3:R4"/>
    <mergeCell ref="Q3:Q4"/>
    <mergeCell ref="A3:A4"/>
    <mergeCell ref="G3:G4"/>
    <mergeCell ref="D3:F3"/>
    <mergeCell ref="C3:C4"/>
    <mergeCell ref="B3:B4"/>
    <mergeCell ref="P3:P4"/>
    <mergeCell ref="I3:I4"/>
    <mergeCell ref="B1:P1"/>
    <mergeCell ref="B2:P2"/>
    <mergeCell ref="H3:H4"/>
    <mergeCell ref="K3:K4"/>
    <mergeCell ref="L3:L4"/>
    <mergeCell ref="M3:O3"/>
    <mergeCell ref="J3:J4"/>
  </mergeCells>
  <pageMargins left="0.70866141732283472" right="0.31496062992125984" top="0.35433070866141736" bottom="0.35433070866141736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O57"/>
  <sheetViews>
    <sheetView topLeftCell="A22" workbookViewId="0">
      <selection activeCell="K49" sqref="K49"/>
    </sheetView>
  </sheetViews>
  <sheetFormatPr defaultRowHeight="15"/>
  <cols>
    <col min="1" max="1" width="19.28515625" customWidth="1"/>
    <col min="7" max="7" width="10.7109375" bestFit="1" customWidth="1"/>
    <col min="9" max="9" width="18.28515625" customWidth="1"/>
    <col min="15" max="15" width="10.140625" customWidth="1"/>
  </cols>
  <sheetData>
    <row r="1" spans="1:15">
      <c r="A1" s="8" t="s">
        <v>160</v>
      </c>
      <c r="G1" s="241"/>
      <c r="I1" s="8" t="s">
        <v>180</v>
      </c>
      <c r="O1" s="241"/>
    </row>
    <row r="2" spans="1:15" ht="15.75">
      <c r="A2" s="242" t="s">
        <v>161</v>
      </c>
      <c r="B2" s="242" t="s">
        <v>162</v>
      </c>
      <c r="C2" s="242" t="s">
        <v>163</v>
      </c>
      <c r="D2" s="242" t="s">
        <v>164</v>
      </c>
      <c r="E2" s="242" t="s">
        <v>165</v>
      </c>
      <c r="F2" s="242" t="s">
        <v>166</v>
      </c>
      <c r="G2" s="243"/>
      <c r="I2" s="242" t="s">
        <v>161</v>
      </c>
      <c r="J2" s="242" t="s">
        <v>162</v>
      </c>
      <c r="K2" s="242" t="s">
        <v>163</v>
      </c>
      <c r="L2" s="242" t="s">
        <v>164</v>
      </c>
      <c r="M2" s="242" t="s">
        <v>165</v>
      </c>
      <c r="N2" s="242" t="s">
        <v>166</v>
      </c>
      <c r="O2" s="243"/>
    </row>
    <row r="3" spans="1:15" ht="15.75">
      <c r="A3" s="242">
        <v>1</v>
      </c>
      <c r="B3" s="244">
        <v>509</v>
      </c>
      <c r="C3" s="244">
        <v>20.82</v>
      </c>
      <c r="D3" s="244">
        <v>20.89</v>
      </c>
      <c r="E3" s="244">
        <v>87.75</v>
      </c>
      <c r="F3" s="244">
        <v>616.44000000000005</v>
      </c>
      <c r="G3" s="245">
        <f>F3*100/2350</f>
        <v>26.231489361702131</v>
      </c>
      <c r="I3" s="242">
        <v>1</v>
      </c>
      <c r="J3" s="244">
        <v>492</v>
      </c>
      <c r="K3" s="244">
        <v>20.34</v>
      </c>
      <c r="L3" s="244">
        <v>20.61</v>
      </c>
      <c r="M3" s="244">
        <v>81.69</v>
      </c>
      <c r="N3" s="244">
        <v>585.64</v>
      </c>
      <c r="O3" s="245">
        <f>N3*100/2350</f>
        <v>24.920851063829787</v>
      </c>
    </row>
    <row r="4" spans="1:15" ht="15.75">
      <c r="A4" s="242">
        <v>2</v>
      </c>
      <c r="B4" s="246">
        <v>610</v>
      </c>
      <c r="C4" s="246">
        <v>22.25</v>
      </c>
      <c r="D4" s="246">
        <v>22.47</v>
      </c>
      <c r="E4" s="246">
        <v>88.96</v>
      </c>
      <c r="F4" s="246">
        <v>605.47</v>
      </c>
      <c r="G4" s="245">
        <f>F4*100/2350</f>
        <v>25.764680851063829</v>
      </c>
      <c r="I4" s="242">
        <v>2</v>
      </c>
      <c r="J4" s="246">
        <v>600</v>
      </c>
      <c r="K4" s="246">
        <v>22.58</v>
      </c>
      <c r="L4" s="246">
        <v>22.22</v>
      </c>
      <c r="M4" s="246">
        <v>89.17</v>
      </c>
      <c r="N4" s="246">
        <v>612.29</v>
      </c>
      <c r="O4" s="245">
        <f>N4*100/2350</f>
        <v>26.054893617021275</v>
      </c>
    </row>
    <row r="5" spans="1:15" ht="15.75">
      <c r="A5" s="247">
        <v>3</v>
      </c>
      <c r="B5" s="248">
        <v>582</v>
      </c>
      <c r="C5" s="248">
        <v>22.3</v>
      </c>
      <c r="D5" s="248">
        <v>22.29</v>
      </c>
      <c r="E5" s="248">
        <v>89.46</v>
      </c>
      <c r="F5" s="249">
        <v>654.79999999999995</v>
      </c>
      <c r="G5" s="245">
        <f>F5*100/2350</f>
        <v>27.863829787234039</v>
      </c>
      <c r="I5" s="247">
        <v>3</v>
      </c>
      <c r="J5" s="248">
        <v>602</v>
      </c>
      <c r="K5" s="248">
        <v>23.03</v>
      </c>
      <c r="L5" s="248">
        <v>22.94</v>
      </c>
      <c r="M5" s="248">
        <v>93.32</v>
      </c>
      <c r="N5" s="249">
        <v>682.29</v>
      </c>
      <c r="O5" s="245">
        <f>N5*100/2350</f>
        <v>29.033617021276594</v>
      </c>
    </row>
    <row r="6" spans="1:15" ht="15.75">
      <c r="A6" s="247">
        <v>4</v>
      </c>
      <c r="B6" s="250">
        <v>550</v>
      </c>
      <c r="C6" s="244">
        <v>22.3</v>
      </c>
      <c r="D6" s="244">
        <v>22.37</v>
      </c>
      <c r="E6" s="244">
        <v>82.77</v>
      </c>
      <c r="F6" s="244">
        <v>639.61</v>
      </c>
      <c r="G6" s="245">
        <f>F6*100/2350</f>
        <v>27.217446808510637</v>
      </c>
      <c r="I6" s="247">
        <v>4</v>
      </c>
      <c r="J6" s="250">
        <v>560</v>
      </c>
      <c r="K6" s="244">
        <v>22.49</v>
      </c>
      <c r="L6" s="244">
        <v>22.37</v>
      </c>
      <c r="M6" s="244">
        <v>85.11</v>
      </c>
      <c r="N6" s="244">
        <v>654.66</v>
      </c>
      <c r="O6" s="245">
        <f>N6*100/2350</f>
        <v>27.857872340425534</v>
      </c>
    </row>
    <row r="7" spans="1:15" ht="15.75">
      <c r="A7" s="247">
        <v>5</v>
      </c>
      <c r="B7" s="248">
        <v>542</v>
      </c>
      <c r="C7" s="248">
        <v>19.97</v>
      </c>
      <c r="D7" s="248">
        <v>19.64</v>
      </c>
      <c r="E7" s="248">
        <v>78.59</v>
      </c>
      <c r="F7" s="248">
        <v>584.26</v>
      </c>
      <c r="G7" s="245">
        <f>F7*100/2350</f>
        <v>24.862127659574469</v>
      </c>
      <c r="I7" s="247">
        <v>5</v>
      </c>
      <c r="J7" s="248">
        <v>548</v>
      </c>
      <c r="K7" s="248">
        <v>19.75</v>
      </c>
      <c r="L7" s="248">
        <v>19.62</v>
      </c>
      <c r="M7" s="248">
        <v>76.52</v>
      </c>
      <c r="N7" s="248">
        <v>575.23</v>
      </c>
      <c r="O7" s="245">
        <f>N7*100/2350</f>
        <v>24.477872340425531</v>
      </c>
    </row>
    <row r="8" spans="1:15" ht="15.75">
      <c r="A8" s="247" t="s">
        <v>167</v>
      </c>
      <c r="B8" s="251">
        <f t="shared" ref="B8:G8" si="0">(SUM(B3:B7))/5</f>
        <v>558.6</v>
      </c>
      <c r="C8" s="251">
        <f t="shared" si="0"/>
        <v>21.527999999999999</v>
      </c>
      <c r="D8" s="251">
        <f t="shared" si="0"/>
        <v>21.532000000000004</v>
      </c>
      <c r="E8" s="251">
        <f t="shared" si="0"/>
        <v>85.506</v>
      </c>
      <c r="F8" s="251">
        <f t="shared" si="0"/>
        <v>620.11599999999999</v>
      </c>
      <c r="G8" s="252">
        <f t="shared" si="0"/>
        <v>26.387914893617022</v>
      </c>
      <c r="I8" s="247" t="s">
        <v>167</v>
      </c>
      <c r="J8" s="251">
        <f t="shared" ref="J8:O8" si="1">(SUM(J3:J7))/5</f>
        <v>560.4</v>
      </c>
      <c r="K8" s="251">
        <f t="shared" si="1"/>
        <v>21.637999999999998</v>
      </c>
      <c r="L8" s="251">
        <f t="shared" si="1"/>
        <v>21.552</v>
      </c>
      <c r="M8" s="251">
        <f t="shared" si="1"/>
        <v>85.162000000000006</v>
      </c>
      <c r="N8" s="251">
        <f t="shared" si="1"/>
        <v>622.02199999999993</v>
      </c>
      <c r="O8" s="252">
        <f t="shared" si="1"/>
        <v>26.469021276595743</v>
      </c>
    </row>
    <row r="9" spans="1:15" ht="15.75">
      <c r="A9" s="242"/>
      <c r="B9" s="253"/>
      <c r="C9" s="244"/>
      <c r="D9" s="244"/>
      <c r="E9" s="244"/>
      <c r="F9" s="244"/>
      <c r="G9" s="243"/>
      <c r="I9" s="242"/>
      <c r="J9" s="253"/>
      <c r="K9" s="244"/>
      <c r="L9" s="244"/>
      <c r="M9" s="244"/>
      <c r="N9" s="244"/>
      <c r="O9" s="243"/>
    </row>
    <row r="10" spans="1:15" ht="15.75">
      <c r="A10" s="242">
        <v>1</v>
      </c>
      <c r="B10" s="253">
        <v>572</v>
      </c>
      <c r="C10" s="244">
        <v>22.6</v>
      </c>
      <c r="D10" s="244">
        <v>22.81</v>
      </c>
      <c r="E10" s="206">
        <v>90.33</v>
      </c>
      <c r="F10" s="206">
        <v>706.75</v>
      </c>
      <c r="G10" s="245">
        <f>F10*100/2350</f>
        <v>30.074468085106382</v>
      </c>
      <c r="I10" s="242">
        <v>1</v>
      </c>
      <c r="J10" s="253">
        <v>577</v>
      </c>
      <c r="K10" s="244">
        <v>23.17</v>
      </c>
      <c r="L10" s="244">
        <v>22.58</v>
      </c>
      <c r="M10" s="206">
        <v>91.38</v>
      </c>
      <c r="N10" s="206">
        <v>714.36</v>
      </c>
      <c r="O10" s="245">
        <f>N10*100/2350</f>
        <v>30.398297872340425</v>
      </c>
    </row>
    <row r="11" spans="1:15" ht="15.75">
      <c r="A11" s="242">
        <v>2</v>
      </c>
      <c r="B11" s="253">
        <v>550</v>
      </c>
      <c r="C11" s="244">
        <v>21.87</v>
      </c>
      <c r="D11" s="244">
        <v>21.41</v>
      </c>
      <c r="E11" s="206">
        <v>88.12</v>
      </c>
      <c r="F11" s="206">
        <v>609.49</v>
      </c>
      <c r="G11" s="245">
        <f>F11*100/2350</f>
        <v>25.935744680851062</v>
      </c>
      <c r="I11" s="242">
        <v>2</v>
      </c>
      <c r="J11" s="253">
        <v>555</v>
      </c>
      <c r="K11" s="244">
        <v>21.6</v>
      </c>
      <c r="L11" s="244">
        <v>21.39</v>
      </c>
      <c r="M11" s="206">
        <v>85.6</v>
      </c>
      <c r="N11" s="206">
        <v>598.55999999999995</v>
      </c>
      <c r="O11" s="245">
        <f>N11*100/2350</f>
        <v>25.470638297872338</v>
      </c>
    </row>
    <row r="12" spans="1:15" ht="15.75">
      <c r="A12" s="242">
        <v>3</v>
      </c>
      <c r="B12" s="253">
        <v>670</v>
      </c>
      <c r="C12" s="244">
        <v>19.43</v>
      </c>
      <c r="D12" s="244">
        <v>19.48</v>
      </c>
      <c r="E12" s="206">
        <v>77.8</v>
      </c>
      <c r="F12" s="206">
        <v>557.4</v>
      </c>
      <c r="G12" s="245">
        <f>F12*100/2350</f>
        <v>23.719148936170214</v>
      </c>
      <c r="I12" s="242">
        <v>3</v>
      </c>
      <c r="J12" s="253">
        <v>685</v>
      </c>
      <c r="K12" s="244">
        <v>19.489999999999998</v>
      </c>
      <c r="L12" s="244">
        <v>19.54</v>
      </c>
      <c r="M12" s="206">
        <v>78.260000000000005</v>
      </c>
      <c r="N12" s="206">
        <v>564.05999999999995</v>
      </c>
      <c r="O12" s="245">
        <f>N12*100/2350</f>
        <v>24.002553191489358</v>
      </c>
    </row>
    <row r="13" spans="1:15" ht="15.75">
      <c r="A13" s="242">
        <v>4</v>
      </c>
      <c r="B13" s="253">
        <v>582</v>
      </c>
      <c r="C13" s="244">
        <v>21.65</v>
      </c>
      <c r="D13" s="244">
        <v>21.83</v>
      </c>
      <c r="E13" s="206">
        <v>95.04</v>
      </c>
      <c r="F13" s="206">
        <v>626.1</v>
      </c>
      <c r="G13" s="245">
        <f>F13*100/2350</f>
        <v>26.642553191489363</v>
      </c>
      <c r="I13" s="242">
        <v>4</v>
      </c>
      <c r="J13" s="253">
        <v>572</v>
      </c>
      <c r="K13" s="244">
        <v>22.13</v>
      </c>
      <c r="L13" s="244">
        <v>22.86</v>
      </c>
      <c r="M13" s="206">
        <v>89.85</v>
      </c>
      <c r="N13" s="206">
        <v>626.6</v>
      </c>
      <c r="O13" s="245">
        <f>N13*100/2350</f>
        <v>26.663829787234043</v>
      </c>
    </row>
    <row r="14" spans="1:15" ht="15.75">
      <c r="A14" s="242">
        <v>5</v>
      </c>
      <c r="B14" s="253">
        <v>597</v>
      </c>
      <c r="C14" s="244">
        <v>20.98</v>
      </c>
      <c r="D14" s="244">
        <v>20.61</v>
      </c>
      <c r="E14" s="206">
        <v>82.24</v>
      </c>
      <c r="F14" s="206">
        <v>583.1</v>
      </c>
      <c r="G14" s="245">
        <f>F14*100/2350</f>
        <v>24.812765957446807</v>
      </c>
      <c r="I14" s="242">
        <v>5</v>
      </c>
      <c r="J14" s="253">
        <v>597</v>
      </c>
      <c r="K14" s="244">
        <v>21.46</v>
      </c>
      <c r="L14" s="244">
        <v>21.08</v>
      </c>
      <c r="M14" s="206">
        <v>85.46</v>
      </c>
      <c r="N14" s="206">
        <v>606.37</v>
      </c>
      <c r="O14" s="245">
        <f>N14*100/2350</f>
        <v>25.802978723404255</v>
      </c>
    </row>
    <row r="15" spans="1:15" ht="15.75">
      <c r="A15" s="242" t="s">
        <v>167</v>
      </c>
      <c r="B15" s="251">
        <f t="shared" ref="B15:G15" si="2">(SUM(B10:B14))/5</f>
        <v>594.20000000000005</v>
      </c>
      <c r="C15" s="254">
        <f t="shared" si="2"/>
        <v>21.306000000000001</v>
      </c>
      <c r="D15" s="254">
        <f t="shared" si="2"/>
        <v>21.228000000000002</v>
      </c>
      <c r="E15" s="254">
        <f t="shared" si="2"/>
        <v>86.706000000000003</v>
      </c>
      <c r="F15" s="254">
        <f t="shared" si="2"/>
        <v>616.56799999999998</v>
      </c>
      <c r="G15" s="255">
        <f t="shared" si="2"/>
        <v>26.236936170212765</v>
      </c>
      <c r="I15" s="242" t="s">
        <v>167</v>
      </c>
      <c r="J15" s="251">
        <f t="shared" ref="J15:O15" si="3">(SUM(J10:J14))/5</f>
        <v>597.20000000000005</v>
      </c>
      <c r="K15" s="254">
        <f t="shared" si="3"/>
        <v>21.57</v>
      </c>
      <c r="L15" s="254">
        <f t="shared" si="3"/>
        <v>21.490000000000002</v>
      </c>
      <c r="M15" s="254">
        <f t="shared" si="3"/>
        <v>86.11</v>
      </c>
      <c r="N15" s="254">
        <f t="shared" si="3"/>
        <v>621.99</v>
      </c>
      <c r="O15" s="255">
        <f t="shared" si="3"/>
        <v>26.467659574468087</v>
      </c>
    </row>
    <row r="16" spans="1:15" ht="15.75">
      <c r="A16" s="242"/>
      <c r="B16" s="242"/>
      <c r="C16" s="256"/>
      <c r="D16" s="256"/>
      <c r="E16" s="256"/>
      <c r="F16" s="256"/>
      <c r="G16" s="243"/>
      <c r="I16" s="242"/>
      <c r="J16" s="242"/>
      <c r="K16" s="256"/>
      <c r="L16" s="256"/>
      <c r="M16" s="256"/>
      <c r="N16" s="256"/>
      <c r="O16" s="243"/>
    </row>
    <row r="17" spans="1:15" ht="15.75">
      <c r="A17" s="242" t="s">
        <v>168</v>
      </c>
      <c r="B17" s="257"/>
      <c r="C17" s="258"/>
      <c r="D17" s="258"/>
      <c r="E17" s="258"/>
      <c r="F17" s="258"/>
      <c r="G17" s="245"/>
      <c r="I17" s="242" t="s">
        <v>168</v>
      </c>
      <c r="J17" s="257"/>
      <c r="K17" s="258"/>
      <c r="L17" s="258"/>
      <c r="M17" s="258"/>
      <c r="N17" s="258"/>
      <c r="O17" s="245"/>
    </row>
    <row r="18" spans="1:15" ht="15.75">
      <c r="A18" s="259" t="s">
        <v>169</v>
      </c>
      <c r="B18" s="260">
        <f t="shared" ref="B18:G18" si="4">(B3+B4+B5+B6+B7+B10+B11+B12+B13+B14)/10</f>
        <v>576.4</v>
      </c>
      <c r="C18" s="260">
        <f t="shared" si="4"/>
        <v>21.417000000000002</v>
      </c>
      <c r="D18" s="260">
        <f t="shared" si="4"/>
        <v>21.380000000000003</v>
      </c>
      <c r="E18" s="260">
        <f t="shared" si="4"/>
        <v>86.105999999999995</v>
      </c>
      <c r="F18" s="260">
        <f t="shared" si="4"/>
        <v>618.34199999999998</v>
      </c>
      <c r="G18" s="245">
        <f t="shared" si="4"/>
        <v>26.31242553191489</v>
      </c>
      <c r="I18" s="259" t="s">
        <v>181</v>
      </c>
      <c r="J18" s="260">
        <f t="shared" ref="J18:O18" si="5">(J3+J4+J5+J6+J7+J10+J11+J12+J13+J14)/10</f>
        <v>578.79999999999995</v>
      </c>
      <c r="K18" s="260">
        <f t="shared" si="5"/>
        <v>21.604000000000003</v>
      </c>
      <c r="L18" s="260">
        <f t="shared" si="5"/>
        <v>21.520999999999997</v>
      </c>
      <c r="M18" s="260">
        <f t="shared" si="5"/>
        <v>85.63600000000001</v>
      </c>
      <c r="N18" s="260">
        <f t="shared" si="5"/>
        <v>622.00600000000009</v>
      </c>
      <c r="O18" s="245">
        <f t="shared" si="5"/>
        <v>26.468340425531913</v>
      </c>
    </row>
    <row r="19" spans="1:15" ht="15.75">
      <c r="A19" s="242" t="s">
        <v>170</v>
      </c>
      <c r="B19" s="242"/>
      <c r="C19" s="257">
        <v>77</v>
      </c>
      <c r="D19" s="257">
        <v>79</v>
      </c>
      <c r="E19" s="257">
        <v>335</v>
      </c>
      <c r="F19" s="257">
        <v>2350</v>
      </c>
      <c r="G19" s="261" t="s">
        <v>171</v>
      </c>
      <c r="I19" s="242" t="s">
        <v>170</v>
      </c>
      <c r="J19" s="242"/>
      <c r="K19" s="257">
        <v>90</v>
      </c>
      <c r="L19" s="257">
        <v>92</v>
      </c>
      <c r="M19" s="257">
        <v>383</v>
      </c>
      <c r="N19" s="257">
        <v>2720</v>
      </c>
      <c r="O19" s="261" t="s">
        <v>171</v>
      </c>
    </row>
    <row r="20" spans="1:15" ht="15.75">
      <c r="A20" s="242">
        <v>20</v>
      </c>
      <c r="B20" s="242"/>
      <c r="C20" s="242">
        <f>C19*0.2</f>
        <v>15.4</v>
      </c>
      <c r="D20" s="242">
        <f>D19*0.2</f>
        <v>15.8</v>
      </c>
      <c r="E20" s="242">
        <f>E19*0.2</f>
        <v>67</v>
      </c>
      <c r="F20" s="242">
        <f>F19*0.2</f>
        <v>470</v>
      </c>
      <c r="G20" s="261">
        <f>F20*95/100</f>
        <v>446.5</v>
      </c>
      <c r="I20" s="242">
        <v>20</v>
      </c>
      <c r="J20" s="242"/>
      <c r="K20" s="242">
        <f>K19*0.2</f>
        <v>18</v>
      </c>
      <c r="L20" s="242">
        <f>L19*0.2</f>
        <v>18.400000000000002</v>
      </c>
      <c r="M20" s="242">
        <f>M19*0.2</f>
        <v>76.600000000000009</v>
      </c>
      <c r="N20" s="242">
        <f>N19*0.2</f>
        <v>544</v>
      </c>
      <c r="O20" s="261">
        <f>N20*95/100</f>
        <v>516.79999999999995</v>
      </c>
    </row>
    <row r="21" spans="1:15" ht="15.75">
      <c r="A21" s="242">
        <v>25</v>
      </c>
      <c r="B21" s="242"/>
      <c r="C21" s="242">
        <f>C19*0.25</f>
        <v>19.25</v>
      </c>
      <c r="D21" s="242">
        <f>D19*0.25</f>
        <v>19.75</v>
      </c>
      <c r="E21" s="242">
        <f>E19*0.25</f>
        <v>83.75</v>
      </c>
      <c r="F21" s="242">
        <f>F19*0.25</f>
        <v>587.5</v>
      </c>
      <c r="G21" s="261">
        <f>F21*105/100</f>
        <v>616.875</v>
      </c>
      <c r="I21" s="242">
        <v>25</v>
      </c>
      <c r="J21" s="242"/>
      <c r="K21" s="242">
        <f>K19*0.25</f>
        <v>22.5</v>
      </c>
      <c r="L21" s="242">
        <f>L19*0.25</f>
        <v>23</v>
      </c>
      <c r="M21" s="242">
        <f>M19*0.25</f>
        <v>95.75</v>
      </c>
      <c r="N21" s="242">
        <f>N19*0.25</f>
        <v>680</v>
      </c>
      <c r="O21" s="261">
        <f>N21*105/100</f>
        <v>714</v>
      </c>
    </row>
    <row r="23" spans="1:15">
      <c r="A23" s="8" t="s">
        <v>175</v>
      </c>
      <c r="I23" s="8" t="s">
        <v>182</v>
      </c>
    </row>
    <row r="24" spans="1:15" ht="15.75">
      <c r="A24" s="242" t="s">
        <v>161</v>
      </c>
      <c r="B24" s="242" t="s">
        <v>162</v>
      </c>
      <c r="C24" s="242" t="s">
        <v>163</v>
      </c>
      <c r="D24" s="242" t="s">
        <v>164</v>
      </c>
      <c r="E24" s="242" t="s">
        <v>165</v>
      </c>
      <c r="F24" s="242" t="s">
        <v>166</v>
      </c>
      <c r="G24" s="243"/>
      <c r="I24" s="242" t="s">
        <v>161</v>
      </c>
      <c r="J24" s="242" t="s">
        <v>162</v>
      </c>
      <c r="K24" s="242" t="s">
        <v>163</v>
      </c>
      <c r="L24" s="242" t="s">
        <v>164</v>
      </c>
      <c r="M24" s="242" t="s">
        <v>165</v>
      </c>
      <c r="N24" s="242" t="s">
        <v>166</v>
      </c>
      <c r="O24" s="243"/>
    </row>
    <row r="25" spans="1:15" ht="15.75">
      <c r="A25" s="242" t="s">
        <v>177</v>
      </c>
      <c r="B25" s="242"/>
      <c r="C25" s="242"/>
      <c r="D25" s="242"/>
      <c r="E25" s="242"/>
      <c r="F25" s="242"/>
      <c r="G25" s="243"/>
      <c r="I25" s="242" t="s">
        <v>177</v>
      </c>
      <c r="J25" s="242"/>
      <c r="K25" s="242"/>
      <c r="L25" s="242"/>
      <c r="M25" s="242"/>
      <c r="N25" s="242"/>
      <c r="O25" s="243"/>
    </row>
    <row r="26" spans="1:15" ht="15.75">
      <c r="A26" s="242">
        <v>1</v>
      </c>
      <c r="B26" s="244">
        <v>509</v>
      </c>
      <c r="C26" s="244">
        <v>20.82</v>
      </c>
      <c r="D26" s="244">
        <v>20.89</v>
      </c>
      <c r="E26" s="244">
        <v>87.75</v>
      </c>
      <c r="F26" s="244">
        <v>616.44000000000005</v>
      </c>
      <c r="G26" s="245">
        <f>F26*100/2350</f>
        <v>26.231489361702131</v>
      </c>
      <c r="I26" s="242">
        <v>1</v>
      </c>
      <c r="J26" s="244">
        <v>492</v>
      </c>
      <c r="K26" s="244">
        <v>20.34</v>
      </c>
      <c r="L26" s="244">
        <v>20.61</v>
      </c>
      <c r="M26" s="244">
        <v>81.69</v>
      </c>
      <c r="N26" s="244">
        <v>585.64</v>
      </c>
      <c r="O26" s="245">
        <f>N26*100/2350</f>
        <v>24.920851063829787</v>
      </c>
    </row>
    <row r="27" spans="1:15" ht="15.75">
      <c r="A27" s="242">
        <v>2</v>
      </c>
      <c r="B27" s="246">
        <v>610</v>
      </c>
      <c r="C27" s="246">
        <v>22.25</v>
      </c>
      <c r="D27" s="246">
        <v>22.47</v>
      </c>
      <c r="E27" s="246">
        <v>88.96</v>
      </c>
      <c r="F27" s="246">
        <v>605.47</v>
      </c>
      <c r="G27" s="245">
        <f>F27*100/2350</f>
        <v>25.764680851063829</v>
      </c>
      <c r="I27" s="242">
        <v>2</v>
      </c>
      <c r="J27" s="246">
        <v>600</v>
      </c>
      <c r="K27" s="246">
        <v>22.58</v>
      </c>
      <c r="L27" s="246">
        <v>22.22</v>
      </c>
      <c r="M27" s="246">
        <v>89.17</v>
      </c>
      <c r="N27" s="246">
        <v>612.29</v>
      </c>
      <c r="O27" s="245">
        <f>N27*100/2350</f>
        <v>26.054893617021275</v>
      </c>
    </row>
    <row r="28" spans="1:15" ht="15.75">
      <c r="A28" s="247">
        <v>3</v>
      </c>
      <c r="B28" s="248">
        <v>582</v>
      </c>
      <c r="C28" s="248">
        <v>22.3</v>
      </c>
      <c r="D28" s="248">
        <v>22.29</v>
      </c>
      <c r="E28" s="248">
        <v>89.46</v>
      </c>
      <c r="F28" s="249">
        <v>654.79999999999995</v>
      </c>
      <c r="G28" s="245">
        <f>F28*100/2350</f>
        <v>27.863829787234039</v>
      </c>
      <c r="I28" s="247">
        <v>3</v>
      </c>
      <c r="J28" s="248">
        <v>602</v>
      </c>
      <c r="K28" s="248">
        <v>23.03</v>
      </c>
      <c r="L28" s="248">
        <v>22.94</v>
      </c>
      <c r="M28" s="248">
        <v>93.32</v>
      </c>
      <c r="N28" s="249">
        <v>682.29</v>
      </c>
      <c r="O28" s="245">
        <f>N28*100/2350</f>
        <v>29.033617021276594</v>
      </c>
    </row>
    <row r="29" spans="1:15" ht="15.75">
      <c r="A29" s="247">
        <v>4</v>
      </c>
      <c r="B29" s="250">
        <v>550</v>
      </c>
      <c r="C29" s="244">
        <v>22.3</v>
      </c>
      <c r="D29" s="244">
        <v>22.37</v>
      </c>
      <c r="E29" s="244">
        <v>82.77</v>
      </c>
      <c r="F29" s="244">
        <v>639.61</v>
      </c>
      <c r="G29" s="245">
        <f>F29*100/2350</f>
        <v>27.217446808510637</v>
      </c>
      <c r="I29" s="247">
        <v>4</v>
      </c>
      <c r="J29" s="250">
        <v>560</v>
      </c>
      <c r="K29" s="244">
        <v>22.49</v>
      </c>
      <c r="L29" s="244">
        <v>22.37</v>
      </c>
      <c r="M29" s="244">
        <v>85.11</v>
      </c>
      <c r="N29" s="244">
        <v>654.66</v>
      </c>
      <c r="O29" s="245">
        <f>N29*100/2350</f>
        <v>27.857872340425534</v>
      </c>
    </row>
    <row r="30" spans="1:15" ht="15.75">
      <c r="A30" s="247">
        <v>5</v>
      </c>
      <c r="B30" s="248">
        <v>542</v>
      </c>
      <c r="C30" s="248">
        <v>19.97</v>
      </c>
      <c r="D30" s="248">
        <v>19.64</v>
      </c>
      <c r="E30" s="248">
        <v>78.59</v>
      </c>
      <c r="F30" s="248">
        <v>584.26</v>
      </c>
      <c r="G30" s="245">
        <f>F30*100/2350</f>
        <v>24.862127659574469</v>
      </c>
      <c r="I30" s="247">
        <v>5</v>
      </c>
      <c r="J30" s="248">
        <v>548</v>
      </c>
      <c r="K30" s="248">
        <v>19.75</v>
      </c>
      <c r="L30" s="248">
        <v>19.62</v>
      </c>
      <c r="M30" s="248">
        <v>76.52</v>
      </c>
      <c r="N30" s="248">
        <v>575.23</v>
      </c>
      <c r="O30" s="245">
        <f>N30*100/2350</f>
        <v>24.477872340425531</v>
      </c>
    </row>
    <row r="31" spans="1:15" ht="15.75">
      <c r="A31" s="247" t="s">
        <v>167</v>
      </c>
      <c r="B31" s="251">
        <f t="shared" ref="B31:G31" si="6">(SUM(B26:B30))/5</f>
        <v>558.6</v>
      </c>
      <c r="C31" s="251">
        <f t="shared" si="6"/>
        <v>21.527999999999999</v>
      </c>
      <c r="D31" s="251">
        <f t="shared" si="6"/>
        <v>21.532000000000004</v>
      </c>
      <c r="E31" s="251">
        <f t="shared" si="6"/>
        <v>85.506</v>
      </c>
      <c r="F31" s="251">
        <f t="shared" si="6"/>
        <v>620.11599999999999</v>
      </c>
      <c r="G31" s="252">
        <f t="shared" si="6"/>
        <v>26.387914893617022</v>
      </c>
      <c r="I31" s="247" t="s">
        <v>167</v>
      </c>
      <c r="J31" s="251">
        <f t="shared" ref="J31:O31" si="7">(SUM(J26:J30))/5</f>
        <v>560.4</v>
      </c>
      <c r="K31" s="251">
        <f t="shared" si="7"/>
        <v>21.637999999999998</v>
      </c>
      <c r="L31" s="251">
        <f t="shared" si="7"/>
        <v>21.552</v>
      </c>
      <c r="M31" s="251">
        <f t="shared" si="7"/>
        <v>85.162000000000006</v>
      </c>
      <c r="N31" s="251">
        <f t="shared" si="7"/>
        <v>622.02199999999993</v>
      </c>
      <c r="O31" s="252">
        <f t="shared" si="7"/>
        <v>26.469021276595743</v>
      </c>
    </row>
    <row r="32" spans="1:15" ht="15.75">
      <c r="A32" s="247" t="s">
        <v>176</v>
      </c>
      <c r="B32" s="277"/>
      <c r="C32" s="277"/>
      <c r="D32" s="277"/>
      <c r="E32" s="277"/>
      <c r="F32" s="277"/>
      <c r="G32" s="278"/>
      <c r="I32" s="247" t="s">
        <v>176</v>
      </c>
      <c r="J32" s="277"/>
      <c r="K32" s="277"/>
      <c r="L32" s="277"/>
      <c r="M32" s="277"/>
      <c r="N32" s="277"/>
      <c r="O32" s="278"/>
    </row>
    <row r="33" spans="1:15" ht="15.75">
      <c r="A33" s="247">
        <v>1</v>
      </c>
      <c r="B33" s="279">
        <v>715</v>
      </c>
      <c r="C33" s="279">
        <v>24.64</v>
      </c>
      <c r="D33" s="279">
        <v>23.74</v>
      </c>
      <c r="E33" s="279">
        <v>101.16</v>
      </c>
      <c r="F33" s="279">
        <v>758.7</v>
      </c>
      <c r="G33" s="280">
        <f>F33*100/2350</f>
        <v>32.285106382978725</v>
      </c>
      <c r="I33" s="247">
        <v>1</v>
      </c>
      <c r="J33" s="279">
        <v>750</v>
      </c>
      <c r="K33" s="279">
        <v>26.43</v>
      </c>
      <c r="L33" s="279">
        <v>26.19</v>
      </c>
      <c r="M33" s="279">
        <v>105.91</v>
      </c>
      <c r="N33" s="279">
        <v>812.94</v>
      </c>
      <c r="O33" s="280">
        <f>N33*100/2720</f>
        <v>29.887499999999999</v>
      </c>
    </row>
    <row r="34" spans="1:15" ht="15.75">
      <c r="A34" s="247">
        <v>2</v>
      </c>
      <c r="B34" s="279">
        <v>745</v>
      </c>
      <c r="C34" s="279">
        <v>27.39</v>
      </c>
      <c r="D34" s="279">
        <v>26.99</v>
      </c>
      <c r="E34" s="279">
        <v>95.84</v>
      </c>
      <c r="F34" s="279">
        <v>722.14</v>
      </c>
      <c r="G34" s="280">
        <f t="shared" ref="G34:G37" si="8">F34*100/2350</f>
        <v>30.729361702127658</v>
      </c>
      <c r="I34" s="247">
        <v>2</v>
      </c>
      <c r="J34" s="279">
        <v>765</v>
      </c>
      <c r="K34" s="279">
        <v>25.76</v>
      </c>
      <c r="L34" s="279">
        <v>27.7</v>
      </c>
      <c r="M34" s="279">
        <v>98.97</v>
      </c>
      <c r="N34" s="279">
        <v>751.63</v>
      </c>
      <c r="O34" s="280">
        <f t="shared" ref="O34:O37" si="9">N34*100/2720</f>
        <v>27.633455882352941</v>
      </c>
    </row>
    <row r="35" spans="1:15" ht="15.75">
      <c r="A35" s="247">
        <v>3</v>
      </c>
      <c r="B35" s="279">
        <v>730</v>
      </c>
      <c r="C35" s="279">
        <v>18.37</v>
      </c>
      <c r="D35" s="279">
        <v>18.260000000000002</v>
      </c>
      <c r="E35" s="279">
        <v>73.42</v>
      </c>
      <c r="F35" s="279">
        <v>681.1</v>
      </c>
      <c r="G35" s="280">
        <f t="shared" si="8"/>
        <v>28.982978723404255</v>
      </c>
      <c r="I35" s="247">
        <v>3</v>
      </c>
      <c r="J35" s="279">
        <v>798</v>
      </c>
      <c r="K35" s="279">
        <v>19.86</v>
      </c>
      <c r="L35" s="279">
        <v>20.02</v>
      </c>
      <c r="M35" s="279">
        <v>79.59</v>
      </c>
      <c r="N35" s="279">
        <v>741.09</v>
      </c>
      <c r="O35" s="280">
        <f t="shared" si="9"/>
        <v>27.245955882352941</v>
      </c>
    </row>
    <row r="36" spans="1:15" ht="15.75">
      <c r="A36" s="247">
        <v>4</v>
      </c>
      <c r="B36" s="279">
        <v>710</v>
      </c>
      <c r="C36" s="279">
        <v>24.47</v>
      </c>
      <c r="D36" s="279">
        <v>24.05</v>
      </c>
      <c r="E36" s="279">
        <v>101.58</v>
      </c>
      <c r="F36" s="279">
        <v>781.12</v>
      </c>
      <c r="G36" s="280">
        <f t="shared" si="8"/>
        <v>33.23914893617021</v>
      </c>
      <c r="I36" s="247">
        <v>4</v>
      </c>
      <c r="J36" s="279">
        <v>725</v>
      </c>
      <c r="K36" s="279">
        <v>26.5</v>
      </c>
      <c r="L36" s="279">
        <v>26.05</v>
      </c>
      <c r="M36" s="279">
        <v>103.79</v>
      </c>
      <c r="N36" s="279">
        <v>814.04</v>
      </c>
      <c r="O36" s="280">
        <f t="shared" si="9"/>
        <v>29.92794117647059</v>
      </c>
    </row>
    <row r="37" spans="1:15" ht="15.75">
      <c r="A37" s="247">
        <v>5</v>
      </c>
      <c r="B37" s="279">
        <v>725</v>
      </c>
      <c r="C37" s="279">
        <v>22.56</v>
      </c>
      <c r="D37" s="279">
        <v>23</v>
      </c>
      <c r="E37" s="279">
        <v>99.08</v>
      </c>
      <c r="F37" s="279">
        <v>746.07</v>
      </c>
      <c r="G37" s="280">
        <f t="shared" si="8"/>
        <v>31.747659574468084</v>
      </c>
      <c r="I37" s="247">
        <v>5</v>
      </c>
      <c r="J37" s="279">
        <v>758</v>
      </c>
      <c r="K37" s="279">
        <v>23.28</v>
      </c>
      <c r="L37" s="279">
        <v>23.68</v>
      </c>
      <c r="M37" s="279">
        <v>100.27</v>
      </c>
      <c r="N37" s="279">
        <v>824.64</v>
      </c>
      <c r="O37" s="280">
        <f t="shared" si="9"/>
        <v>30.317647058823528</v>
      </c>
    </row>
    <row r="38" spans="1:15" ht="15.75">
      <c r="A38" s="242" t="s">
        <v>178</v>
      </c>
      <c r="B38" s="251">
        <f>(B33+B34+B35+B36+B37)/5</f>
        <v>725</v>
      </c>
      <c r="C38" s="251">
        <f t="shared" ref="C38:G38" si="10">(C33+C34+C35+C36+C37)/5</f>
        <v>23.486000000000001</v>
      </c>
      <c r="D38" s="251">
        <f t="shared" si="10"/>
        <v>23.207999999999998</v>
      </c>
      <c r="E38" s="251">
        <f t="shared" si="10"/>
        <v>94.215999999999994</v>
      </c>
      <c r="F38" s="251">
        <f t="shared" si="10"/>
        <v>737.82600000000002</v>
      </c>
      <c r="G38" s="251">
        <f t="shared" si="10"/>
        <v>31.396851063829786</v>
      </c>
      <c r="I38" s="242" t="s">
        <v>178</v>
      </c>
      <c r="J38" s="251">
        <f>(J33+J34+J35+J36+J37)/5</f>
        <v>759.2</v>
      </c>
      <c r="K38" s="251">
        <f t="shared" ref="K38:O38" si="11">(K33+K34+K35+K36+K37)/5</f>
        <v>24.366</v>
      </c>
      <c r="L38" s="251">
        <f t="shared" si="11"/>
        <v>24.727999999999998</v>
      </c>
      <c r="M38" s="251">
        <f t="shared" si="11"/>
        <v>97.706000000000003</v>
      </c>
      <c r="N38" s="251">
        <f t="shared" si="11"/>
        <v>788.86800000000005</v>
      </c>
      <c r="O38" s="251">
        <f t="shared" si="11"/>
        <v>29.002499999999998</v>
      </c>
    </row>
    <row r="39" spans="1:15" ht="15.75">
      <c r="A39" s="242" t="s">
        <v>179</v>
      </c>
      <c r="B39" s="253"/>
      <c r="C39" s="244"/>
      <c r="D39" s="244"/>
      <c r="E39" s="244"/>
      <c r="F39" s="244"/>
      <c r="G39" s="243"/>
      <c r="I39" s="242" t="s">
        <v>179</v>
      </c>
      <c r="J39" s="253"/>
      <c r="K39" s="244"/>
      <c r="L39" s="244"/>
      <c r="M39" s="244"/>
      <c r="N39" s="244"/>
      <c r="O39" s="243"/>
    </row>
    <row r="40" spans="1:15" ht="15.75">
      <c r="A40" s="242">
        <v>1</v>
      </c>
      <c r="B40" s="253">
        <v>572</v>
      </c>
      <c r="C40" s="244">
        <v>22.6</v>
      </c>
      <c r="D40" s="244">
        <v>22.81</v>
      </c>
      <c r="E40" s="206">
        <v>90.33</v>
      </c>
      <c r="F40" s="206">
        <v>706.75</v>
      </c>
      <c r="G40" s="245">
        <f>F40*100/2350</f>
        <v>30.074468085106382</v>
      </c>
      <c r="I40" s="242">
        <v>1</v>
      </c>
      <c r="J40" s="253">
        <v>577</v>
      </c>
      <c r="K40" s="244">
        <v>23.17</v>
      </c>
      <c r="L40" s="244">
        <v>22.58</v>
      </c>
      <c r="M40" s="206">
        <v>91.38</v>
      </c>
      <c r="N40" s="206">
        <v>714.36</v>
      </c>
      <c r="O40" s="245">
        <f>N40*100/2350</f>
        <v>30.398297872340425</v>
      </c>
    </row>
    <row r="41" spans="1:15" ht="15.75">
      <c r="A41" s="242">
        <v>2</v>
      </c>
      <c r="B41" s="253">
        <v>550</v>
      </c>
      <c r="C41" s="244">
        <v>21.87</v>
      </c>
      <c r="D41" s="244">
        <v>21.41</v>
      </c>
      <c r="E41" s="206">
        <v>88.12</v>
      </c>
      <c r="F41" s="206">
        <v>609.49</v>
      </c>
      <c r="G41" s="245">
        <f>F41*100/2350</f>
        <v>25.935744680851062</v>
      </c>
      <c r="I41" s="242">
        <v>2</v>
      </c>
      <c r="J41" s="253">
        <v>555</v>
      </c>
      <c r="K41" s="244">
        <v>21.6</v>
      </c>
      <c r="L41" s="244">
        <v>21.39</v>
      </c>
      <c r="M41" s="206">
        <v>85.6</v>
      </c>
      <c r="N41" s="206">
        <v>598.55999999999995</v>
      </c>
      <c r="O41" s="245">
        <f>N41*100/2350</f>
        <v>25.470638297872338</v>
      </c>
    </row>
    <row r="42" spans="1:15" ht="15.75">
      <c r="A42" s="242">
        <v>3</v>
      </c>
      <c r="B42" s="253">
        <v>670</v>
      </c>
      <c r="C42" s="244">
        <v>19.43</v>
      </c>
      <c r="D42" s="244">
        <v>19.48</v>
      </c>
      <c r="E42" s="206">
        <v>77.8</v>
      </c>
      <c r="F42" s="206">
        <v>557.4</v>
      </c>
      <c r="G42" s="245">
        <f>F42*100/2350</f>
        <v>23.719148936170214</v>
      </c>
      <c r="I42" s="242">
        <v>3</v>
      </c>
      <c r="J42" s="253">
        <v>685</v>
      </c>
      <c r="K42" s="244">
        <v>19.489999999999998</v>
      </c>
      <c r="L42" s="244">
        <v>19.54</v>
      </c>
      <c r="M42" s="206">
        <v>78.260000000000005</v>
      </c>
      <c r="N42" s="206">
        <v>564.05999999999995</v>
      </c>
      <c r="O42" s="245">
        <f>N42*100/2350</f>
        <v>24.002553191489358</v>
      </c>
    </row>
    <row r="43" spans="1:15" ht="15.75">
      <c r="A43" s="242">
        <v>4</v>
      </c>
      <c r="B43" s="253">
        <v>582</v>
      </c>
      <c r="C43" s="244">
        <v>21.65</v>
      </c>
      <c r="D43" s="244">
        <v>21.83</v>
      </c>
      <c r="E43" s="206">
        <v>95.04</v>
      </c>
      <c r="F43" s="206">
        <v>626.1</v>
      </c>
      <c r="G43" s="245">
        <f>F43*100/2350</f>
        <v>26.642553191489363</v>
      </c>
      <c r="I43" s="242">
        <v>4</v>
      </c>
      <c r="J43" s="253">
        <v>572</v>
      </c>
      <c r="K43" s="244">
        <v>22.13</v>
      </c>
      <c r="L43" s="244">
        <v>22.86</v>
      </c>
      <c r="M43" s="206">
        <v>89.85</v>
      </c>
      <c r="N43" s="206">
        <v>626.6</v>
      </c>
      <c r="O43" s="245">
        <f>N43*100/2350</f>
        <v>26.663829787234043</v>
      </c>
    </row>
    <row r="44" spans="1:15" ht="15.75">
      <c r="A44" s="242">
        <v>5</v>
      </c>
      <c r="B44" s="253">
        <v>597</v>
      </c>
      <c r="C44" s="244">
        <v>20.98</v>
      </c>
      <c r="D44" s="244">
        <v>20.61</v>
      </c>
      <c r="E44" s="206">
        <v>82.24</v>
      </c>
      <c r="F44" s="206">
        <v>583.1</v>
      </c>
      <c r="G44" s="245">
        <f>F44*100/2350</f>
        <v>24.812765957446807</v>
      </c>
      <c r="I44" s="242">
        <v>5</v>
      </c>
      <c r="J44" s="253">
        <v>597</v>
      </c>
      <c r="K44" s="244">
        <v>21.46</v>
      </c>
      <c r="L44" s="244">
        <v>21.08</v>
      </c>
      <c r="M44" s="206">
        <v>85.46</v>
      </c>
      <c r="N44" s="206">
        <v>606.37</v>
      </c>
      <c r="O44" s="245">
        <f>N44*100/2350</f>
        <v>25.802978723404255</v>
      </c>
    </row>
    <row r="45" spans="1:15" ht="15.75">
      <c r="A45" s="242" t="s">
        <v>167</v>
      </c>
      <c r="B45" s="251">
        <f t="shared" ref="B45:G45" si="12">(SUM(B40:B44))/5</f>
        <v>594.20000000000005</v>
      </c>
      <c r="C45" s="254">
        <f t="shared" si="12"/>
        <v>21.306000000000001</v>
      </c>
      <c r="D45" s="254">
        <f t="shared" si="12"/>
        <v>21.228000000000002</v>
      </c>
      <c r="E45" s="254">
        <f t="shared" si="12"/>
        <v>86.706000000000003</v>
      </c>
      <c r="F45" s="254">
        <f t="shared" si="12"/>
        <v>616.56799999999998</v>
      </c>
      <c r="G45" s="255">
        <f t="shared" si="12"/>
        <v>26.236936170212765</v>
      </c>
      <c r="I45" s="242" t="s">
        <v>167</v>
      </c>
      <c r="J45" s="251">
        <f t="shared" ref="J45:O45" si="13">(SUM(J40:J44))/5</f>
        <v>597.20000000000005</v>
      </c>
      <c r="K45" s="254">
        <f t="shared" si="13"/>
        <v>21.57</v>
      </c>
      <c r="L45" s="254">
        <f t="shared" si="13"/>
        <v>21.490000000000002</v>
      </c>
      <c r="M45" s="254">
        <f t="shared" si="13"/>
        <v>86.11</v>
      </c>
      <c r="N45" s="254">
        <f t="shared" si="13"/>
        <v>621.99</v>
      </c>
      <c r="O45" s="255">
        <f t="shared" si="13"/>
        <v>26.467659574468087</v>
      </c>
    </row>
    <row r="46" spans="1:15" ht="15.75">
      <c r="A46" s="242" t="s">
        <v>176</v>
      </c>
      <c r="B46" s="281"/>
      <c r="C46" s="281"/>
      <c r="D46" s="281"/>
      <c r="E46" s="281"/>
      <c r="F46" s="281"/>
      <c r="G46" s="282"/>
      <c r="I46" s="242" t="s">
        <v>176</v>
      </c>
      <c r="J46" s="281"/>
      <c r="K46" s="281"/>
      <c r="L46" s="281"/>
      <c r="M46" s="281"/>
      <c r="N46" s="281"/>
      <c r="O46" s="282"/>
    </row>
    <row r="47" spans="1:15" ht="15.75">
      <c r="A47" s="242">
        <v>1</v>
      </c>
      <c r="B47" s="283">
        <v>735</v>
      </c>
      <c r="C47" s="283">
        <v>21.85</v>
      </c>
      <c r="D47" s="283">
        <v>20.9</v>
      </c>
      <c r="E47" s="283">
        <v>97.73</v>
      </c>
      <c r="F47" s="283">
        <v>647.94000000000005</v>
      </c>
      <c r="G47" s="284">
        <f>(F47*100)/2350</f>
        <v>27.571914893617024</v>
      </c>
      <c r="I47" s="242">
        <v>1</v>
      </c>
      <c r="J47" s="283">
        <v>777</v>
      </c>
      <c r="K47" s="283">
        <v>23.43</v>
      </c>
      <c r="L47" s="283">
        <v>22.4</v>
      </c>
      <c r="M47" s="283">
        <v>104.53</v>
      </c>
      <c r="N47" s="283">
        <v>693.05</v>
      </c>
      <c r="O47" s="284">
        <f>(N47*100)/2720</f>
        <v>25.479779411764707</v>
      </c>
    </row>
    <row r="48" spans="1:15" ht="15.75">
      <c r="A48" s="242">
        <v>2</v>
      </c>
      <c r="B48" s="283">
        <v>700</v>
      </c>
      <c r="C48" s="283">
        <v>23.12</v>
      </c>
      <c r="D48" s="283">
        <v>22.76</v>
      </c>
      <c r="E48" s="283">
        <v>92.24</v>
      </c>
      <c r="F48" s="283">
        <v>748.24</v>
      </c>
      <c r="G48" s="284">
        <f t="shared" ref="G48:G51" si="14">(F48*100)/2350</f>
        <v>31.84</v>
      </c>
      <c r="I48" s="242">
        <v>2</v>
      </c>
      <c r="J48" s="283">
        <v>730</v>
      </c>
      <c r="K48" s="283">
        <v>24.7</v>
      </c>
      <c r="L48" s="283">
        <v>24.51</v>
      </c>
      <c r="M48" s="283">
        <v>97.36</v>
      </c>
      <c r="N48" s="283">
        <v>789.35</v>
      </c>
      <c r="O48" s="284">
        <f t="shared" ref="O48:O51" si="15">(N48*100)/2720</f>
        <v>29.020220588235293</v>
      </c>
    </row>
    <row r="49" spans="1:15" ht="15.75">
      <c r="A49" s="242">
        <v>3</v>
      </c>
      <c r="B49" s="283">
        <v>730</v>
      </c>
      <c r="C49" s="283">
        <v>18.899999999999999</v>
      </c>
      <c r="D49" s="283">
        <v>18.25</v>
      </c>
      <c r="E49" s="283">
        <v>80.84</v>
      </c>
      <c r="F49" s="283">
        <v>686.28</v>
      </c>
      <c r="G49" s="284">
        <f t="shared" si="14"/>
        <v>29.20340425531915</v>
      </c>
      <c r="I49" s="242">
        <v>3</v>
      </c>
      <c r="J49" s="283">
        <v>784</v>
      </c>
      <c r="K49" s="283">
        <v>20.18</v>
      </c>
      <c r="L49" s="283">
        <v>20.83</v>
      </c>
      <c r="M49" s="283">
        <v>88.56</v>
      </c>
      <c r="N49" s="283">
        <v>736.18</v>
      </c>
      <c r="O49" s="284">
        <f t="shared" si="15"/>
        <v>27.065441176470589</v>
      </c>
    </row>
    <row r="50" spans="1:15" ht="15.75">
      <c r="A50" s="242">
        <v>4</v>
      </c>
      <c r="B50" s="283">
        <v>730</v>
      </c>
      <c r="C50" s="283">
        <v>22.2</v>
      </c>
      <c r="D50" s="283">
        <v>16.579999999999998</v>
      </c>
      <c r="E50" s="283">
        <v>98.39</v>
      </c>
      <c r="F50" s="283">
        <v>709.12</v>
      </c>
      <c r="G50" s="284">
        <f t="shared" si="14"/>
        <v>30.175319148936172</v>
      </c>
      <c r="I50" s="242">
        <v>4</v>
      </c>
      <c r="J50" s="283">
        <v>749</v>
      </c>
      <c r="K50" s="283">
        <v>20.49</v>
      </c>
      <c r="L50" s="283">
        <v>17.28</v>
      </c>
      <c r="M50" s="283">
        <v>100.94</v>
      </c>
      <c r="N50" s="283">
        <v>736</v>
      </c>
      <c r="O50" s="284">
        <f t="shared" si="15"/>
        <v>27.058823529411764</v>
      </c>
    </row>
    <row r="51" spans="1:15" ht="15.75">
      <c r="A51" s="242">
        <v>5</v>
      </c>
      <c r="B51" s="283">
        <v>700</v>
      </c>
      <c r="C51" s="283">
        <v>24.22</v>
      </c>
      <c r="D51" s="283">
        <v>23.34</v>
      </c>
      <c r="E51" s="283">
        <v>108.22</v>
      </c>
      <c r="F51" s="283">
        <v>791.74</v>
      </c>
      <c r="G51" s="284">
        <f t="shared" si="14"/>
        <v>33.691063829787232</v>
      </c>
      <c r="I51" s="242">
        <v>5</v>
      </c>
      <c r="J51" s="283">
        <v>720</v>
      </c>
      <c r="K51" s="283">
        <v>26.31</v>
      </c>
      <c r="L51" s="283">
        <v>25.41</v>
      </c>
      <c r="M51" s="283">
        <v>111.71</v>
      </c>
      <c r="N51" s="283">
        <v>824.64</v>
      </c>
      <c r="O51" s="284">
        <f t="shared" si="15"/>
        <v>30.317647058823528</v>
      </c>
    </row>
    <row r="52" spans="1:15" ht="15.75">
      <c r="A52" s="242" t="s">
        <v>178</v>
      </c>
      <c r="B52" s="251">
        <f>(B47+B48+B49+B50+B51)/5</f>
        <v>719</v>
      </c>
      <c r="C52" s="254">
        <f t="shared" ref="C52:G52" si="16">(C47+C48+C49+C50+C51)/5</f>
        <v>22.058</v>
      </c>
      <c r="D52" s="254">
        <f t="shared" si="16"/>
        <v>20.366</v>
      </c>
      <c r="E52" s="254">
        <f t="shared" si="16"/>
        <v>95.483999999999995</v>
      </c>
      <c r="F52" s="254">
        <f t="shared" si="16"/>
        <v>716.66399999999999</v>
      </c>
      <c r="G52" s="254">
        <f t="shared" si="16"/>
        <v>30.496340425531919</v>
      </c>
      <c r="I52" s="242" t="s">
        <v>178</v>
      </c>
      <c r="J52" s="251">
        <f>(J47+J48+J49+J50+J51)/5</f>
        <v>752</v>
      </c>
      <c r="K52" s="254">
        <f t="shared" ref="K52:O52" si="17">(K47+K48+K49+K50+K51)/5</f>
        <v>23.021999999999998</v>
      </c>
      <c r="L52" s="254">
        <f t="shared" si="17"/>
        <v>22.085999999999999</v>
      </c>
      <c r="M52" s="254">
        <f t="shared" si="17"/>
        <v>100.61999999999999</v>
      </c>
      <c r="N52" s="254">
        <f t="shared" si="17"/>
        <v>755.84399999999994</v>
      </c>
      <c r="O52" s="254">
        <f t="shared" si="17"/>
        <v>27.788382352941177</v>
      </c>
    </row>
    <row r="53" spans="1:15" ht="15.75">
      <c r="A53" s="242" t="s">
        <v>168</v>
      </c>
      <c r="B53" s="251">
        <f>(B26+B27+B28+B29+B30+B33+B34+B35+B36+B37+B40+B41+B42+B43+B44+B47+B48+B49+B50+B51)/10</f>
        <v>1298.4000000000001</v>
      </c>
      <c r="C53" s="254">
        <f t="shared" ref="C53:G53" si="18">(C26+C27+C28+C29+C30+C33+C34+C35+C36+C37+C40+C41+C42+C43+C44+C47+C48+C49+C50+C51)/10</f>
        <v>44.189</v>
      </c>
      <c r="D53" s="254">
        <f t="shared" si="18"/>
        <v>43.166999999999994</v>
      </c>
      <c r="E53" s="254">
        <f t="shared" si="18"/>
        <v>180.95599999999999</v>
      </c>
      <c r="F53" s="254">
        <f t="shared" si="18"/>
        <v>1345.5870000000002</v>
      </c>
      <c r="G53" s="254">
        <f t="shared" si="18"/>
        <v>57.259021276595739</v>
      </c>
      <c r="I53" s="242" t="s">
        <v>168</v>
      </c>
      <c r="J53" s="251">
        <f>(J26+J27+J28+J29+J30+J33+J34+J35+J36+J37+J40+J41+J42+J43+J44+J47+J48+J49+J50+J51)/10</f>
        <v>1334.4</v>
      </c>
      <c r="K53" s="254">
        <f t="shared" ref="K53:O53" si="19">(K26+K27+K28+K29+K30+K33+K34+K35+K36+K37+K40+K41+K42+K43+K44+K47+K48+K49+K50+K51)/10</f>
        <v>45.298000000000002</v>
      </c>
      <c r="L53" s="254">
        <f t="shared" si="19"/>
        <v>44.928000000000004</v>
      </c>
      <c r="M53" s="254">
        <f t="shared" si="19"/>
        <v>184.79899999999998</v>
      </c>
      <c r="N53" s="254">
        <f t="shared" si="19"/>
        <v>1394.3619999999999</v>
      </c>
      <c r="O53" s="254">
        <f t="shared" si="19"/>
        <v>54.863781602002497</v>
      </c>
    </row>
    <row r="54" spans="1:15" ht="15.75">
      <c r="A54" s="259" t="s">
        <v>169</v>
      </c>
      <c r="B54" s="260"/>
      <c r="C54" s="260"/>
      <c r="D54" s="260"/>
      <c r="E54" s="260"/>
      <c r="F54" s="260"/>
      <c r="G54" s="245"/>
      <c r="I54" s="259" t="s">
        <v>181</v>
      </c>
      <c r="J54" s="260"/>
      <c r="K54" s="260"/>
      <c r="L54" s="260"/>
      <c r="M54" s="260"/>
      <c r="N54" s="260"/>
      <c r="O54" s="245"/>
    </row>
    <row r="55" spans="1:15" ht="15.75">
      <c r="A55" s="242" t="s">
        <v>170</v>
      </c>
      <c r="B55" s="242"/>
      <c r="C55" s="257">
        <v>77</v>
      </c>
      <c r="D55" s="257">
        <v>79</v>
      </c>
      <c r="E55" s="257">
        <v>335</v>
      </c>
      <c r="F55" s="257">
        <v>2350</v>
      </c>
      <c r="G55" s="261" t="s">
        <v>171</v>
      </c>
      <c r="I55" s="242" t="s">
        <v>170</v>
      </c>
      <c r="J55" s="242"/>
      <c r="K55" s="257">
        <v>90</v>
      </c>
      <c r="L55" s="257">
        <v>92</v>
      </c>
      <c r="M55" s="257">
        <v>383</v>
      </c>
      <c r="N55" s="257">
        <v>2720</v>
      </c>
      <c r="O55" s="261" t="s">
        <v>171</v>
      </c>
    </row>
    <row r="56" spans="1:15" ht="15.75">
      <c r="A56" s="242">
        <v>50</v>
      </c>
      <c r="B56" s="242"/>
      <c r="C56" s="242">
        <f>C55*0.5</f>
        <v>38.5</v>
      </c>
      <c r="D56" s="242">
        <f t="shared" ref="D56:F56" si="20">D55*0.5</f>
        <v>39.5</v>
      </c>
      <c r="E56" s="242">
        <f t="shared" si="20"/>
        <v>167.5</v>
      </c>
      <c r="F56" s="242">
        <f t="shared" si="20"/>
        <v>1175</v>
      </c>
      <c r="G56" s="261">
        <f>(F56*95)/100</f>
        <v>1116.25</v>
      </c>
      <c r="I56" s="242">
        <v>50</v>
      </c>
      <c r="J56" s="242"/>
      <c r="K56" s="242">
        <f>K55*0.5</f>
        <v>45</v>
      </c>
      <c r="L56" s="242">
        <f t="shared" ref="L56:N56" si="21">L55*0.5</f>
        <v>46</v>
      </c>
      <c r="M56" s="242">
        <f t="shared" si="21"/>
        <v>191.5</v>
      </c>
      <c r="N56" s="242">
        <f t="shared" si="21"/>
        <v>1360</v>
      </c>
      <c r="O56" s="285">
        <f>(N56*95)/100</f>
        <v>1292</v>
      </c>
    </row>
    <row r="57" spans="1:15" ht="15.75">
      <c r="A57" s="242">
        <v>60</v>
      </c>
      <c r="B57" s="242"/>
      <c r="C57" s="242">
        <f>C55*0.6</f>
        <v>46.199999999999996</v>
      </c>
      <c r="D57" s="242">
        <f t="shared" ref="D57:F57" si="22">D55*0.6</f>
        <v>47.4</v>
      </c>
      <c r="E57" s="242">
        <f t="shared" si="22"/>
        <v>201</v>
      </c>
      <c r="F57" s="242">
        <f t="shared" si="22"/>
        <v>1410</v>
      </c>
      <c r="G57" s="261">
        <f>F57*105/100</f>
        <v>1480.5</v>
      </c>
      <c r="I57" s="242">
        <v>60</v>
      </c>
      <c r="J57" s="242"/>
      <c r="K57" s="242">
        <f>K55*0.6</f>
        <v>54</v>
      </c>
      <c r="L57" s="242">
        <f t="shared" ref="L57:N57" si="23">L55*0.6</f>
        <v>55.199999999999996</v>
      </c>
      <c r="M57" s="242">
        <f t="shared" si="23"/>
        <v>229.79999999999998</v>
      </c>
      <c r="N57" s="242">
        <f t="shared" si="23"/>
        <v>1632</v>
      </c>
      <c r="O57" s="285">
        <f>N57*105/100</f>
        <v>1713.6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43"/>
  <sheetViews>
    <sheetView view="pageBreakPreview" zoomScale="60" zoomScaleNormal="100" workbookViewId="0">
      <selection activeCell="B39" sqref="B39:I39"/>
    </sheetView>
  </sheetViews>
  <sheetFormatPr defaultRowHeight="15"/>
  <cols>
    <col min="1" max="1" width="21.140625" customWidth="1"/>
    <col min="2" max="2" width="39.140625" customWidth="1"/>
    <col min="3" max="3" width="12" customWidth="1"/>
    <col min="4" max="4" width="9.42578125" customWidth="1"/>
    <col min="5" max="5" width="9.140625" customWidth="1"/>
    <col min="6" max="6" width="10.28515625" customWidth="1"/>
    <col min="7" max="7" width="17.7109375" customWidth="1"/>
    <col min="8" max="8" width="16.28515625" customWidth="1"/>
    <col min="9" max="9" width="10.7109375" customWidth="1"/>
    <col min="10" max="10" width="22.7109375" customWidth="1"/>
    <col min="11" max="11" width="39.42578125" customWidth="1"/>
    <col min="12" max="12" width="12.28515625" customWidth="1"/>
    <col min="13" max="13" width="10" customWidth="1"/>
    <col min="14" max="14" width="9.140625" customWidth="1"/>
    <col min="15" max="15" width="10.5703125" customWidth="1"/>
    <col min="16" max="16" width="14.85546875" customWidth="1"/>
    <col min="17" max="17" width="17.42578125" customWidth="1"/>
    <col min="18" max="18" width="11" customWidth="1"/>
  </cols>
  <sheetData>
    <row r="1" spans="1:18" ht="18.75">
      <c r="A1" s="2"/>
      <c r="B1" s="332" t="s">
        <v>129</v>
      </c>
      <c r="C1" s="332"/>
      <c r="D1" s="332"/>
      <c r="E1" s="332"/>
      <c r="F1" s="332"/>
      <c r="G1" s="1"/>
      <c r="H1" s="2"/>
      <c r="I1" s="2"/>
      <c r="J1" s="2"/>
      <c r="M1" s="1"/>
      <c r="N1" s="1"/>
      <c r="O1" s="1"/>
      <c r="P1" s="1"/>
      <c r="Q1" s="2"/>
      <c r="R1" s="1"/>
    </row>
    <row r="2" spans="1:18" ht="19.5" thickBot="1">
      <c r="A2" s="240"/>
      <c r="B2" s="333" t="s">
        <v>172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8" ht="15.75" customHeight="1">
      <c r="A3" s="343" t="s">
        <v>54</v>
      </c>
      <c r="B3" s="334" t="s">
        <v>55</v>
      </c>
      <c r="C3" s="334" t="s">
        <v>56</v>
      </c>
      <c r="D3" s="336" t="s">
        <v>2</v>
      </c>
      <c r="E3" s="336"/>
      <c r="F3" s="336"/>
      <c r="G3" s="337" t="s">
        <v>3</v>
      </c>
      <c r="H3" s="339" t="s">
        <v>0</v>
      </c>
      <c r="I3" s="341" t="s">
        <v>1</v>
      </c>
      <c r="J3" s="343" t="s">
        <v>54</v>
      </c>
      <c r="K3" s="334" t="s">
        <v>55</v>
      </c>
      <c r="L3" s="334" t="s">
        <v>56</v>
      </c>
      <c r="M3" s="336" t="s">
        <v>2</v>
      </c>
      <c r="N3" s="336"/>
      <c r="O3" s="336"/>
      <c r="P3" s="337" t="s">
        <v>3</v>
      </c>
      <c r="Q3" s="339" t="s">
        <v>0</v>
      </c>
      <c r="R3" s="341" t="s">
        <v>1</v>
      </c>
    </row>
    <row r="4" spans="1:18" ht="15.75">
      <c r="A4" s="344"/>
      <c r="B4" s="335"/>
      <c r="C4" s="335"/>
      <c r="D4" s="207" t="s">
        <v>4</v>
      </c>
      <c r="E4" s="207" t="s">
        <v>5</v>
      </c>
      <c r="F4" s="207" t="s">
        <v>6</v>
      </c>
      <c r="G4" s="338"/>
      <c r="H4" s="340"/>
      <c r="I4" s="342"/>
      <c r="J4" s="344"/>
      <c r="K4" s="335"/>
      <c r="L4" s="335"/>
      <c r="M4" s="207" t="s">
        <v>4</v>
      </c>
      <c r="N4" s="207" t="s">
        <v>5</v>
      </c>
      <c r="O4" s="207" t="s">
        <v>6</v>
      </c>
      <c r="P4" s="338"/>
      <c r="Q4" s="340"/>
      <c r="R4" s="342"/>
    </row>
    <row r="5" spans="1:18" ht="24" customHeight="1">
      <c r="A5" s="115" t="s">
        <v>57</v>
      </c>
      <c r="B5" s="95"/>
      <c r="C5" s="96"/>
      <c r="D5" s="26"/>
      <c r="E5" s="26"/>
      <c r="F5" s="26"/>
      <c r="G5" s="97"/>
      <c r="H5" s="96"/>
      <c r="I5" s="223"/>
      <c r="J5" s="115" t="s">
        <v>63</v>
      </c>
      <c r="K5" s="290"/>
      <c r="L5" s="290"/>
      <c r="M5" s="207"/>
      <c r="N5" s="207"/>
      <c r="O5" s="207"/>
      <c r="P5" s="291"/>
      <c r="Q5" s="292"/>
      <c r="R5" s="293"/>
    </row>
    <row r="6" spans="1:18" ht="37.5">
      <c r="A6" s="115" t="s">
        <v>37</v>
      </c>
      <c r="B6" s="45" t="s">
        <v>78</v>
      </c>
      <c r="C6" s="46">
        <v>150</v>
      </c>
      <c r="D6" s="47">
        <v>3.48</v>
      </c>
      <c r="E6" s="47">
        <v>2.84</v>
      </c>
      <c r="F6" s="47">
        <v>17.46</v>
      </c>
      <c r="G6" s="47">
        <v>137.36000000000001</v>
      </c>
      <c r="H6" s="46">
        <v>139</v>
      </c>
      <c r="I6" s="122">
        <v>14.57</v>
      </c>
      <c r="J6" s="115" t="s">
        <v>37</v>
      </c>
      <c r="K6" s="45" t="s">
        <v>78</v>
      </c>
      <c r="L6" s="46">
        <v>150</v>
      </c>
      <c r="M6" s="47">
        <v>3.48</v>
      </c>
      <c r="N6" s="47">
        <v>2.84</v>
      </c>
      <c r="O6" s="47">
        <v>17.46</v>
      </c>
      <c r="P6" s="47">
        <v>137.36000000000001</v>
      </c>
      <c r="Q6" s="46">
        <v>139</v>
      </c>
      <c r="R6" s="122">
        <v>14.57</v>
      </c>
    </row>
    <row r="7" spans="1:18" ht="22.5" customHeight="1">
      <c r="A7" s="224"/>
      <c r="B7" s="194" t="s">
        <v>191</v>
      </c>
      <c r="C7" s="46">
        <v>60</v>
      </c>
      <c r="D7" s="47">
        <v>6.6</v>
      </c>
      <c r="E7" s="47">
        <v>8</v>
      </c>
      <c r="F7" s="47">
        <v>5.23</v>
      </c>
      <c r="G7" s="47">
        <v>158.68</v>
      </c>
      <c r="H7" s="46">
        <v>451</v>
      </c>
      <c r="I7" s="117">
        <v>34.26</v>
      </c>
      <c r="J7" s="116"/>
      <c r="K7" s="45" t="s">
        <v>126</v>
      </c>
      <c r="L7" s="46">
        <v>180</v>
      </c>
      <c r="M7" s="47">
        <v>7.14</v>
      </c>
      <c r="N7" s="47">
        <v>12.71</v>
      </c>
      <c r="O7" s="47">
        <v>21.24</v>
      </c>
      <c r="P7" s="47">
        <v>222.32</v>
      </c>
      <c r="Q7" s="46">
        <v>436</v>
      </c>
      <c r="R7" s="122">
        <v>43.91</v>
      </c>
    </row>
    <row r="8" spans="1:18" ht="24" customHeight="1">
      <c r="A8" s="224"/>
      <c r="B8" s="194" t="s">
        <v>34</v>
      </c>
      <c r="C8" s="59">
        <v>100</v>
      </c>
      <c r="D8" s="57">
        <v>2.87</v>
      </c>
      <c r="E8" s="57">
        <v>2.72</v>
      </c>
      <c r="F8" s="57">
        <v>16.79</v>
      </c>
      <c r="G8" s="57">
        <v>103.22</v>
      </c>
      <c r="H8" s="46">
        <v>510</v>
      </c>
      <c r="I8" s="117">
        <v>10.38</v>
      </c>
      <c r="J8" s="116"/>
      <c r="K8" s="194" t="s">
        <v>9</v>
      </c>
      <c r="L8" s="59" t="s">
        <v>25</v>
      </c>
      <c r="M8" s="57">
        <v>0.19</v>
      </c>
      <c r="N8" s="57">
        <v>0.04</v>
      </c>
      <c r="O8" s="57">
        <v>10.98</v>
      </c>
      <c r="P8" s="57">
        <v>43.9</v>
      </c>
      <c r="Q8" s="46">
        <v>685</v>
      </c>
      <c r="R8" s="117">
        <v>3.6</v>
      </c>
    </row>
    <row r="9" spans="1:18" ht="21" customHeight="1">
      <c r="A9" s="224"/>
      <c r="B9" s="194" t="s">
        <v>9</v>
      </c>
      <c r="C9" s="59" t="s">
        <v>25</v>
      </c>
      <c r="D9" s="57">
        <v>0.19</v>
      </c>
      <c r="E9" s="57">
        <v>0.04</v>
      </c>
      <c r="F9" s="57">
        <v>10.98</v>
      </c>
      <c r="G9" s="57">
        <v>43.9</v>
      </c>
      <c r="H9" s="46">
        <v>685</v>
      </c>
      <c r="I9" s="117">
        <v>3.6</v>
      </c>
      <c r="J9" s="116"/>
      <c r="K9" s="45" t="s">
        <v>174</v>
      </c>
      <c r="L9" s="59">
        <v>40</v>
      </c>
      <c r="M9" s="57">
        <v>3.04</v>
      </c>
      <c r="N9" s="57">
        <v>0.32</v>
      </c>
      <c r="O9" s="57">
        <v>23.2</v>
      </c>
      <c r="P9" s="57">
        <v>104.5</v>
      </c>
      <c r="Q9" s="46"/>
      <c r="R9" s="117">
        <v>2.92</v>
      </c>
    </row>
    <row r="10" spans="1:18" ht="22.5" customHeight="1">
      <c r="A10" s="224"/>
      <c r="B10" s="45" t="s">
        <v>174</v>
      </c>
      <c r="C10" s="22">
        <v>30</v>
      </c>
      <c r="D10" s="23">
        <v>2.2799999999999998</v>
      </c>
      <c r="E10" s="23">
        <v>0.24</v>
      </c>
      <c r="F10" s="23">
        <v>14.76</v>
      </c>
      <c r="G10" s="23">
        <v>78.38</v>
      </c>
      <c r="H10" s="16"/>
      <c r="I10" s="118">
        <v>2.19</v>
      </c>
      <c r="J10" s="116"/>
      <c r="K10" s="45"/>
      <c r="L10" s="59"/>
      <c r="M10" s="57"/>
      <c r="N10" s="57"/>
      <c r="O10" s="57"/>
      <c r="P10" s="57"/>
      <c r="Q10" s="46"/>
      <c r="R10" s="117"/>
    </row>
    <row r="11" spans="1:18" ht="27" customHeight="1">
      <c r="A11" s="168" t="s">
        <v>75</v>
      </c>
      <c r="B11" s="27"/>
      <c r="C11" s="93">
        <v>552</v>
      </c>
      <c r="D11" s="93">
        <f>SUM(D6:D10)</f>
        <v>15.419999999999998</v>
      </c>
      <c r="E11" s="93">
        <f>SUM(E6:E10)</f>
        <v>13.84</v>
      </c>
      <c r="F11" s="93">
        <f>SUM(F6:F10)</f>
        <v>65.220000000000013</v>
      </c>
      <c r="G11" s="93">
        <f>SUM(G6:G10)</f>
        <v>521.54</v>
      </c>
      <c r="H11" s="25"/>
      <c r="I11" s="124">
        <f>SUM(I6:I10)</f>
        <v>65</v>
      </c>
      <c r="J11" s="168" t="s">
        <v>75</v>
      </c>
      <c r="K11" s="27"/>
      <c r="L11" s="28">
        <v>582</v>
      </c>
      <c r="M11" s="29">
        <f>SUM(M6:M10)</f>
        <v>13.849999999999998</v>
      </c>
      <c r="N11" s="29">
        <f>SUM(N6:N10)</f>
        <v>15.91</v>
      </c>
      <c r="O11" s="29">
        <f>SUM(O6:O10)</f>
        <v>72.88000000000001</v>
      </c>
      <c r="P11" s="29">
        <f>SUM(P6:P10)</f>
        <v>508.08</v>
      </c>
      <c r="Q11" s="93"/>
      <c r="R11" s="120">
        <f>SUM(R6:R10)</f>
        <v>65</v>
      </c>
    </row>
    <row r="12" spans="1:18" ht="24.75" customHeight="1">
      <c r="A12" s="115" t="s">
        <v>59</v>
      </c>
      <c r="B12" s="95"/>
      <c r="C12" s="96"/>
      <c r="D12" s="26"/>
      <c r="E12" s="26"/>
      <c r="F12" s="26"/>
      <c r="G12" s="97"/>
      <c r="H12" s="96"/>
      <c r="I12" s="223"/>
      <c r="J12" s="115" t="s">
        <v>64</v>
      </c>
      <c r="K12" s="95"/>
      <c r="L12" s="96"/>
      <c r="M12" s="26"/>
      <c r="N12" s="26"/>
      <c r="O12" s="26"/>
      <c r="P12" s="97"/>
      <c r="Q12" s="96"/>
      <c r="R12" s="223"/>
    </row>
    <row r="13" spans="1:18" ht="37.5">
      <c r="A13" s="115" t="s">
        <v>37</v>
      </c>
      <c r="B13" s="45" t="s">
        <v>157</v>
      </c>
      <c r="C13" s="46">
        <v>150</v>
      </c>
      <c r="D13" s="47">
        <v>8.7799999999999994</v>
      </c>
      <c r="E13" s="47">
        <v>19.2</v>
      </c>
      <c r="F13" s="47">
        <v>16.05</v>
      </c>
      <c r="G13" s="47">
        <v>157.59</v>
      </c>
      <c r="H13" s="46">
        <v>140</v>
      </c>
      <c r="I13" s="122">
        <v>15.22</v>
      </c>
      <c r="J13" s="115" t="s">
        <v>37</v>
      </c>
      <c r="K13" s="237" t="s">
        <v>39</v>
      </c>
      <c r="L13" s="46">
        <v>150</v>
      </c>
      <c r="M13" s="47">
        <v>3.7</v>
      </c>
      <c r="N13" s="47">
        <v>3.25</v>
      </c>
      <c r="O13" s="47">
        <v>15.92</v>
      </c>
      <c r="P13" s="47">
        <v>140.16</v>
      </c>
      <c r="Q13" s="174">
        <v>138</v>
      </c>
      <c r="R13" s="176">
        <v>14.19</v>
      </c>
    </row>
    <row r="14" spans="1:18" ht="37.5">
      <c r="A14" s="224"/>
      <c r="B14" s="45" t="s">
        <v>11</v>
      </c>
      <c r="C14" s="59">
        <v>160</v>
      </c>
      <c r="D14" s="23">
        <v>10.98</v>
      </c>
      <c r="E14" s="23">
        <v>5.63</v>
      </c>
      <c r="F14" s="23">
        <v>25.07</v>
      </c>
      <c r="G14" s="26">
        <v>235.98</v>
      </c>
      <c r="H14" s="46" t="s">
        <v>132</v>
      </c>
      <c r="I14" s="117">
        <v>39.79</v>
      </c>
      <c r="J14" s="116"/>
      <c r="K14" s="45" t="s">
        <v>84</v>
      </c>
      <c r="L14" s="59" t="s">
        <v>201</v>
      </c>
      <c r="M14" s="57">
        <v>8.18</v>
      </c>
      <c r="N14" s="57">
        <v>8.08</v>
      </c>
      <c r="O14" s="57">
        <v>3.38</v>
      </c>
      <c r="P14" s="57">
        <v>122.27</v>
      </c>
      <c r="Q14" s="46">
        <v>471</v>
      </c>
      <c r="R14" s="117">
        <v>30.12</v>
      </c>
    </row>
    <row r="15" spans="1:18" ht="21" customHeight="1">
      <c r="A15" s="224"/>
      <c r="B15" s="45" t="s">
        <v>137</v>
      </c>
      <c r="C15" s="59">
        <v>30</v>
      </c>
      <c r="D15" s="57">
        <v>0.45</v>
      </c>
      <c r="E15" s="47">
        <v>0.05</v>
      </c>
      <c r="F15" s="47">
        <v>2.6</v>
      </c>
      <c r="G15" s="47">
        <v>25.1</v>
      </c>
      <c r="H15" s="47" t="s">
        <v>138</v>
      </c>
      <c r="I15" s="122">
        <v>3.47</v>
      </c>
      <c r="J15" s="116"/>
      <c r="K15" s="45" t="s">
        <v>18</v>
      </c>
      <c r="L15" s="46">
        <v>100</v>
      </c>
      <c r="M15" s="47">
        <v>3</v>
      </c>
      <c r="N15" s="47">
        <v>4.16</v>
      </c>
      <c r="O15" s="47">
        <v>30.3</v>
      </c>
      <c r="P15" s="47">
        <v>170.65</v>
      </c>
      <c r="Q15" s="46">
        <v>512</v>
      </c>
      <c r="R15" s="117">
        <v>14.17</v>
      </c>
    </row>
    <row r="16" spans="1:18" ht="18.75">
      <c r="A16" s="224"/>
      <c r="B16" s="194" t="s">
        <v>9</v>
      </c>
      <c r="C16" s="59" t="s">
        <v>25</v>
      </c>
      <c r="D16" s="57">
        <v>0.19</v>
      </c>
      <c r="E16" s="57">
        <v>0.04</v>
      </c>
      <c r="F16" s="57">
        <v>10.98</v>
      </c>
      <c r="G16" s="57">
        <v>43.9</v>
      </c>
      <c r="H16" s="46">
        <v>685</v>
      </c>
      <c r="I16" s="117">
        <v>3.6</v>
      </c>
      <c r="J16" s="116"/>
      <c r="K16" s="194" t="s">
        <v>9</v>
      </c>
      <c r="L16" s="59" t="s">
        <v>25</v>
      </c>
      <c r="M16" s="57">
        <v>0.19</v>
      </c>
      <c r="N16" s="57">
        <v>0.04</v>
      </c>
      <c r="O16" s="57">
        <v>10.98</v>
      </c>
      <c r="P16" s="57">
        <v>43.9</v>
      </c>
      <c r="Q16" s="46">
        <v>685</v>
      </c>
      <c r="R16" s="117">
        <v>3.6</v>
      </c>
    </row>
    <row r="17" spans="1:18" ht="24.75" customHeight="1">
      <c r="A17" s="224"/>
      <c r="B17" s="194" t="s">
        <v>174</v>
      </c>
      <c r="C17" s="59">
        <v>40</v>
      </c>
      <c r="D17" s="57">
        <v>3.04</v>
      </c>
      <c r="E17" s="57">
        <v>0.32</v>
      </c>
      <c r="F17" s="57">
        <v>23.2</v>
      </c>
      <c r="G17" s="57">
        <v>104.5</v>
      </c>
      <c r="H17" s="46"/>
      <c r="I17" s="117">
        <v>2.92</v>
      </c>
      <c r="J17" s="116"/>
      <c r="K17" s="45" t="s">
        <v>174</v>
      </c>
      <c r="L17" s="59">
        <v>40</v>
      </c>
      <c r="M17" s="57">
        <v>3.04</v>
      </c>
      <c r="N17" s="57">
        <v>0.32</v>
      </c>
      <c r="O17" s="57">
        <v>23.2</v>
      </c>
      <c r="P17" s="57">
        <v>104.5</v>
      </c>
      <c r="Q17" s="46"/>
      <c r="R17" s="117">
        <v>2.92</v>
      </c>
    </row>
    <row r="18" spans="1:18" ht="20.25" customHeight="1">
      <c r="A18" s="224"/>
      <c r="B18" s="45"/>
      <c r="C18" s="22"/>
      <c r="D18" s="23"/>
      <c r="E18" s="23"/>
      <c r="F18" s="23"/>
      <c r="G18" s="23"/>
      <c r="H18" s="16"/>
      <c r="I18" s="118"/>
      <c r="J18" s="170"/>
      <c r="K18" s="27"/>
      <c r="L18" s="28">
        <v>577</v>
      </c>
      <c r="M18" s="29">
        <f>SUM(M13:M17)</f>
        <v>18.11</v>
      </c>
      <c r="N18" s="29">
        <f t="shared" ref="N18:P18" si="0">SUM(N13:N17)</f>
        <v>15.85</v>
      </c>
      <c r="O18" s="29">
        <f t="shared" si="0"/>
        <v>83.78</v>
      </c>
      <c r="P18" s="29">
        <f t="shared" si="0"/>
        <v>581.48</v>
      </c>
      <c r="Q18" s="25"/>
      <c r="R18" s="120">
        <f>SUM(R13:R17)</f>
        <v>65</v>
      </c>
    </row>
    <row r="19" spans="1:18" ht="18.75">
      <c r="A19" s="168" t="s">
        <v>75</v>
      </c>
      <c r="B19" s="27"/>
      <c r="C19" s="93">
        <v>592</v>
      </c>
      <c r="D19" s="93">
        <f>SUM(D13:D18)</f>
        <v>23.439999999999998</v>
      </c>
      <c r="E19" s="93">
        <f>SUM(E13:E18)</f>
        <v>25.24</v>
      </c>
      <c r="F19" s="93">
        <f>SUM(F13:F18)</f>
        <v>77.900000000000006</v>
      </c>
      <c r="G19" s="93">
        <f>SUM(G13:G18)</f>
        <v>567.06999999999994</v>
      </c>
      <c r="H19" s="25"/>
      <c r="I19" s="124">
        <f>SUM(I13:I18)</f>
        <v>65</v>
      </c>
      <c r="J19" s="168" t="s">
        <v>75</v>
      </c>
      <c r="K19" s="95"/>
      <c r="L19" s="96"/>
      <c r="M19" s="26"/>
      <c r="N19" s="26"/>
      <c r="O19" s="26"/>
      <c r="P19" s="97"/>
      <c r="Q19" s="96"/>
      <c r="R19" s="223"/>
    </row>
    <row r="20" spans="1:18" ht="18.75" customHeight="1">
      <c r="A20" s="115" t="s">
        <v>60</v>
      </c>
      <c r="B20" s="95"/>
      <c r="C20" s="96"/>
      <c r="D20" s="26"/>
      <c r="E20" s="26"/>
      <c r="F20" s="26"/>
      <c r="G20" s="97"/>
      <c r="H20" s="96"/>
      <c r="I20" s="223"/>
      <c r="J20" s="115" t="s">
        <v>65</v>
      </c>
      <c r="K20" s="45"/>
      <c r="L20" s="46"/>
      <c r="M20" s="47"/>
      <c r="N20" s="47"/>
      <c r="O20" s="47"/>
      <c r="P20" s="47"/>
      <c r="Q20" s="46"/>
      <c r="R20" s="122"/>
    </row>
    <row r="21" spans="1:18" ht="24" customHeight="1">
      <c r="A21" s="115" t="s">
        <v>37</v>
      </c>
      <c r="B21" s="45" t="s">
        <v>29</v>
      </c>
      <c r="C21" s="46">
        <v>150</v>
      </c>
      <c r="D21" s="47">
        <v>3.6</v>
      </c>
      <c r="E21" s="47">
        <v>5.03</v>
      </c>
      <c r="F21" s="47">
        <v>7.8</v>
      </c>
      <c r="G21" s="47">
        <v>146.25</v>
      </c>
      <c r="H21" s="46">
        <v>110</v>
      </c>
      <c r="I21" s="122">
        <v>16.47</v>
      </c>
      <c r="J21" s="204" t="s">
        <v>37</v>
      </c>
      <c r="K21" s="45" t="s">
        <v>29</v>
      </c>
      <c r="L21" s="46">
        <v>150</v>
      </c>
      <c r="M21" s="47">
        <v>3.6</v>
      </c>
      <c r="N21" s="47">
        <v>5.03</v>
      </c>
      <c r="O21" s="47">
        <v>7.8</v>
      </c>
      <c r="P21" s="47">
        <v>146.25</v>
      </c>
      <c r="Q21" s="46">
        <v>110</v>
      </c>
      <c r="R21" s="122">
        <v>16.47</v>
      </c>
    </row>
    <row r="22" spans="1:18" ht="37.5">
      <c r="A22" s="115"/>
      <c r="B22" s="45" t="s">
        <v>77</v>
      </c>
      <c r="C22" s="46">
        <v>60</v>
      </c>
      <c r="D22" s="46">
        <v>6.1</v>
      </c>
      <c r="E22" s="46">
        <v>7.49</v>
      </c>
      <c r="F22" s="46">
        <v>7.11</v>
      </c>
      <c r="G22" s="46">
        <v>106.3</v>
      </c>
      <c r="H22" s="46">
        <v>454</v>
      </c>
      <c r="I22" s="122">
        <v>30.32</v>
      </c>
      <c r="J22" s="116"/>
      <c r="K22" s="45" t="s">
        <v>158</v>
      </c>
      <c r="L22" s="46">
        <v>50</v>
      </c>
      <c r="M22" s="47">
        <v>6.73</v>
      </c>
      <c r="N22" s="47">
        <v>6.54</v>
      </c>
      <c r="O22" s="47">
        <v>24.07</v>
      </c>
      <c r="P22" s="47">
        <v>106.67</v>
      </c>
      <c r="Q22" s="46">
        <v>467</v>
      </c>
      <c r="R22" s="122">
        <v>31.33</v>
      </c>
    </row>
    <row r="23" spans="1:18" ht="18.75">
      <c r="A23" s="115"/>
      <c r="B23" s="45" t="s">
        <v>152</v>
      </c>
      <c r="C23" s="59">
        <v>90</v>
      </c>
      <c r="D23" s="57">
        <v>2.66</v>
      </c>
      <c r="E23" s="57">
        <v>3.16</v>
      </c>
      <c r="F23" s="57">
        <v>12.29</v>
      </c>
      <c r="G23" s="57">
        <v>112.28</v>
      </c>
      <c r="H23" s="46">
        <v>510</v>
      </c>
      <c r="I23" s="117">
        <v>6.06</v>
      </c>
      <c r="J23" s="116"/>
      <c r="K23" s="194" t="s">
        <v>34</v>
      </c>
      <c r="L23" s="59">
        <v>110</v>
      </c>
      <c r="M23" s="57">
        <v>3.15</v>
      </c>
      <c r="N23" s="57">
        <v>2.99</v>
      </c>
      <c r="O23" s="57">
        <v>18.47</v>
      </c>
      <c r="P23" s="57">
        <v>113.54</v>
      </c>
      <c r="Q23" s="46">
        <v>510</v>
      </c>
      <c r="R23" s="117">
        <v>10.9</v>
      </c>
    </row>
    <row r="24" spans="1:18" ht="41.25" customHeight="1">
      <c r="A24" s="224"/>
      <c r="B24" s="374" t="s">
        <v>203</v>
      </c>
      <c r="C24" s="370">
        <v>15</v>
      </c>
      <c r="D24" s="371">
        <v>0.44</v>
      </c>
      <c r="E24" s="372">
        <v>0.03</v>
      </c>
      <c r="F24" s="372">
        <v>0.89</v>
      </c>
      <c r="G24" s="372">
        <v>5.55</v>
      </c>
      <c r="H24" s="372"/>
      <c r="I24" s="373">
        <v>5.63</v>
      </c>
      <c r="J24" s="116"/>
      <c r="K24" s="45" t="s">
        <v>9</v>
      </c>
      <c r="L24" s="59" t="s">
        <v>25</v>
      </c>
      <c r="M24" s="57">
        <v>0.19</v>
      </c>
      <c r="N24" s="57">
        <v>0.04</v>
      </c>
      <c r="O24" s="57">
        <v>10.98</v>
      </c>
      <c r="P24" s="57">
        <v>43.9</v>
      </c>
      <c r="Q24" s="46">
        <v>685</v>
      </c>
      <c r="R24" s="117">
        <v>3.6</v>
      </c>
    </row>
    <row r="25" spans="1:18" ht="20.25" customHeight="1">
      <c r="A25" s="224"/>
      <c r="B25" s="194" t="s">
        <v>9</v>
      </c>
      <c r="C25" s="59" t="s">
        <v>25</v>
      </c>
      <c r="D25" s="57">
        <v>0.19</v>
      </c>
      <c r="E25" s="57">
        <v>0.04</v>
      </c>
      <c r="F25" s="57">
        <v>10.98</v>
      </c>
      <c r="G25" s="57">
        <v>43.9</v>
      </c>
      <c r="H25" s="46">
        <v>685</v>
      </c>
      <c r="I25" s="117">
        <v>3.6</v>
      </c>
      <c r="J25" s="170"/>
      <c r="K25" s="45" t="s">
        <v>174</v>
      </c>
      <c r="L25" s="59">
        <v>37</v>
      </c>
      <c r="M25" s="57">
        <v>2.81</v>
      </c>
      <c r="N25" s="57">
        <v>0.3</v>
      </c>
      <c r="O25" s="57">
        <v>21.46</v>
      </c>
      <c r="P25" s="57">
        <v>96.67</v>
      </c>
      <c r="Q25" s="46"/>
      <c r="R25" s="117">
        <v>2.7</v>
      </c>
    </row>
    <row r="26" spans="1:18" ht="24" customHeight="1">
      <c r="A26" s="168"/>
      <c r="B26" s="45" t="s">
        <v>174</v>
      </c>
      <c r="C26" s="59">
        <v>40</v>
      </c>
      <c r="D26" s="57">
        <v>3.04</v>
      </c>
      <c r="E26" s="57">
        <v>0.32</v>
      </c>
      <c r="F26" s="57">
        <v>23.2</v>
      </c>
      <c r="G26" s="57">
        <v>104.5</v>
      </c>
      <c r="H26" s="46"/>
      <c r="I26" s="117">
        <v>2.92</v>
      </c>
      <c r="J26" s="168"/>
      <c r="K26" s="27"/>
      <c r="L26" s="28"/>
      <c r="M26" s="29"/>
      <c r="N26" s="29"/>
      <c r="O26" s="29"/>
      <c r="P26" s="29"/>
      <c r="Q26" s="28"/>
      <c r="R26" s="120"/>
    </row>
    <row r="27" spans="1:18" ht="18.75">
      <c r="A27" s="168" t="s">
        <v>75</v>
      </c>
      <c r="B27" s="45"/>
      <c r="C27" s="222">
        <v>567</v>
      </c>
      <c r="D27" s="222">
        <f t="shared" ref="D27:G27" si="1">SUM(D21:D26)</f>
        <v>16.029999999999998</v>
      </c>
      <c r="E27" s="222">
        <f t="shared" si="1"/>
        <v>16.069999999999997</v>
      </c>
      <c r="F27" s="222">
        <f t="shared" si="1"/>
        <v>62.269999999999996</v>
      </c>
      <c r="G27" s="222">
        <f t="shared" si="1"/>
        <v>518.78</v>
      </c>
      <c r="H27" s="78"/>
      <c r="I27" s="303">
        <f>SUM(I21:I26)</f>
        <v>65</v>
      </c>
      <c r="J27" s="168" t="s">
        <v>75</v>
      </c>
      <c r="K27" s="27"/>
      <c r="L27" s="28">
        <v>559</v>
      </c>
      <c r="M27" s="29">
        <f>SUM(M21:M26)</f>
        <v>16.48</v>
      </c>
      <c r="N27" s="29">
        <f t="shared" ref="N27:P27" si="2">SUM(N21:N26)</f>
        <v>14.9</v>
      </c>
      <c r="O27" s="29">
        <f t="shared" si="2"/>
        <v>82.78</v>
      </c>
      <c r="P27" s="29">
        <f t="shared" si="2"/>
        <v>507.03000000000003</v>
      </c>
      <c r="Q27" s="28"/>
      <c r="R27" s="120">
        <f>SUM(R21:R26)</f>
        <v>65</v>
      </c>
    </row>
    <row r="28" spans="1:18" ht="20.25" customHeight="1">
      <c r="A28" s="115" t="s">
        <v>61</v>
      </c>
      <c r="B28" s="11"/>
      <c r="C28" s="14"/>
      <c r="D28" s="15"/>
      <c r="E28" s="15"/>
      <c r="F28" s="15"/>
      <c r="G28" s="23"/>
      <c r="H28" s="25"/>
      <c r="I28" s="118"/>
      <c r="J28" s="115" t="s">
        <v>66</v>
      </c>
      <c r="K28" s="24"/>
      <c r="L28" s="25"/>
      <c r="M28" s="26"/>
      <c r="N28" s="26"/>
      <c r="O28" s="26"/>
      <c r="P28" s="26"/>
      <c r="Q28" s="25"/>
      <c r="R28" s="119"/>
    </row>
    <row r="29" spans="1:18" ht="18.75">
      <c r="A29" s="115" t="s">
        <v>37</v>
      </c>
      <c r="B29" s="45" t="s">
        <v>28</v>
      </c>
      <c r="C29" s="25">
        <v>150</v>
      </c>
      <c r="D29" s="26">
        <v>3.47</v>
      </c>
      <c r="E29" s="26">
        <v>3.05</v>
      </c>
      <c r="F29" s="26">
        <v>8.5500000000000007</v>
      </c>
      <c r="G29" s="26">
        <v>136.43</v>
      </c>
      <c r="H29" s="46">
        <v>155</v>
      </c>
      <c r="I29" s="122">
        <v>12.85</v>
      </c>
      <c r="J29" s="204" t="s">
        <v>37</v>
      </c>
      <c r="K29" s="45" t="s">
        <v>28</v>
      </c>
      <c r="L29" s="25">
        <v>150</v>
      </c>
      <c r="M29" s="26">
        <v>3.47</v>
      </c>
      <c r="N29" s="26">
        <v>3.05</v>
      </c>
      <c r="O29" s="26">
        <v>8.5500000000000007</v>
      </c>
      <c r="P29" s="26">
        <v>136.43</v>
      </c>
      <c r="Q29" s="46">
        <v>155</v>
      </c>
      <c r="R29" s="122">
        <v>12.85</v>
      </c>
    </row>
    <row r="30" spans="1:18" ht="21.75" customHeight="1">
      <c r="A30" s="224"/>
      <c r="B30" s="194" t="s">
        <v>48</v>
      </c>
      <c r="C30" s="46">
        <v>60</v>
      </c>
      <c r="D30" s="47">
        <v>8.3699999999999992</v>
      </c>
      <c r="E30" s="47">
        <v>8.9700000000000006</v>
      </c>
      <c r="F30" s="47">
        <v>8</v>
      </c>
      <c r="G30" s="47">
        <v>131.66999999999999</v>
      </c>
      <c r="H30" s="46">
        <v>498</v>
      </c>
      <c r="I30" s="122">
        <v>33.4</v>
      </c>
      <c r="J30" s="204"/>
      <c r="K30" s="18" t="s">
        <v>11</v>
      </c>
      <c r="L30" s="22">
        <v>170</v>
      </c>
      <c r="M30" s="57">
        <v>10.06</v>
      </c>
      <c r="N30" s="57">
        <v>12.22</v>
      </c>
      <c r="O30" s="57">
        <v>25.63</v>
      </c>
      <c r="P30" s="47">
        <v>239.83</v>
      </c>
      <c r="Q30" s="25">
        <v>492</v>
      </c>
      <c r="R30" s="117">
        <v>42.26</v>
      </c>
    </row>
    <row r="31" spans="1:18" ht="18.75">
      <c r="A31" s="224"/>
      <c r="B31" s="194" t="s">
        <v>17</v>
      </c>
      <c r="C31" s="46">
        <v>80</v>
      </c>
      <c r="D31" s="57">
        <v>4.25</v>
      </c>
      <c r="E31" s="57">
        <v>4.5999999999999996</v>
      </c>
      <c r="F31" s="57">
        <v>18.760000000000002</v>
      </c>
      <c r="G31" s="57">
        <v>131.19999999999999</v>
      </c>
      <c r="H31" s="46">
        <v>508</v>
      </c>
      <c r="I31" s="117">
        <v>10.6</v>
      </c>
      <c r="J31" s="116"/>
      <c r="K31" s="45" t="s">
        <v>76</v>
      </c>
      <c r="L31" s="59">
        <v>30</v>
      </c>
      <c r="M31" s="57">
        <v>0.75</v>
      </c>
      <c r="N31" s="47">
        <v>3.45</v>
      </c>
      <c r="O31" s="47">
        <v>3.12</v>
      </c>
      <c r="P31" s="47">
        <v>42.85</v>
      </c>
      <c r="Q31" s="302">
        <v>43</v>
      </c>
      <c r="R31" s="122">
        <v>4.0999999999999996</v>
      </c>
    </row>
    <row r="32" spans="1:18" ht="18.75">
      <c r="A32" s="224"/>
      <c r="B32" s="45" t="s">
        <v>27</v>
      </c>
      <c r="C32" s="59">
        <v>15</v>
      </c>
      <c r="D32" s="47">
        <v>0.55000000000000004</v>
      </c>
      <c r="E32" s="47">
        <v>0.37</v>
      </c>
      <c r="F32" s="47">
        <v>1.45</v>
      </c>
      <c r="G32" s="47">
        <v>11.1</v>
      </c>
      <c r="H32" s="46" t="s">
        <v>189</v>
      </c>
      <c r="I32" s="122">
        <v>1.63</v>
      </c>
      <c r="J32" s="116"/>
      <c r="K32" s="45" t="s">
        <v>9</v>
      </c>
      <c r="L32" s="59" t="s">
        <v>25</v>
      </c>
      <c r="M32" s="57">
        <v>0.19</v>
      </c>
      <c r="N32" s="57">
        <v>0.04</v>
      </c>
      <c r="O32" s="57">
        <v>10.98</v>
      </c>
      <c r="P32" s="57">
        <v>43.9</v>
      </c>
      <c r="Q32" s="46">
        <v>685</v>
      </c>
      <c r="R32" s="117">
        <v>3.6</v>
      </c>
    </row>
    <row r="33" spans="1:18" ht="21.75" customHeight="1">
      <c r="A33" s="224"/>
      <c r="B33" s="45" t="s">
        <v>9</v>
      </c>
      <c r="C33" s="59" t="s">
        <v>25</v>
      </c>
      <c r="D33" s="57">
        <v>0.19</v>
      </c>
      <c r="E33" s="57">
        <v>0.04</v>
      </c>
      <c r="F33" s="57">
        <v>10.98</v>
      </c>
      <c r="G33" s="57">
        <v>43.9</v>
      </c>
      <c r="H33" s="46">
        <v>685</v>
      </c>
      <c r="I33" s="117">
        <v>3.6</v>
      </c>
      <c r="J33" s="116"/>
      <c r="K33" s="45" t="s">
        <v>174</v>
      </c>
      <c r="L33" s="59">
        <v>30</v>
      </c>
      <c r="M33" s="57">
        <v>2.2799999999999998</v>
      </c>
      <c r="N33" s="57">
        <v>0.24</v>
      </c>
      <c r="O33" s="57">
        <v>17.399999999999999</v>
      </c>
      <c r="P33" s="57">
        <v>78.38</v>
      </c>
      <c r="Q33" s="46"/>
      <c r="R33" s="117">
        <v>2.19</v>
      </c>
    </row>
    <row r="34" spans="1:18" ht="18.75" customHeight="1">
      <c r="A34" s="224"/>
      <c r="B34" s="45" t="s">
        <v>174</v>
      </c>
      <c r="C34" s="59">
        <v>40</v>
      </c>
      <c r="D34" s="57">
        <v>3.04</v>
      </c>
      <c r="E34" s="57">
        <v>0.32</v>
      </c>
      <c r="F34" s="57">
        <v>23.2</v>
      </c>
      <c r="G34" s="57">
        <v>104.5</v>
      </c>
      <c r="H34" s="46"/>
      <c r="I34" s="117">
        <v>2.92</v>
      </c>
      <c r="J34" s="116"/>
      <c r="K34" s="18"/>
      <c r="L34" s="59"/>
      <c r="M34" s="57"/>
      <c r="N34" s="57"/>
      <c r="O34" s="57"/>
      <c r="P34" s="57"/>
      <c r="Q34" s="46"/>
      <c r="R34" s="118"/>
    </row>
    <row r="35" spans="1:18" ht="18.75">
      <c r="A35" s="168" t="s">
        <v>75</v>
      </c>
      <c r="B35" s="27"/>
      <c r="C35" s="93">
        <v>557</v>
      </c>
      <c r="D35" s="93">
        <f>SUM(D29:D34)</f>
        <v>19.87</v>
      </c>
      <c r="E35" s="93">
        <f>SUM(E29:E34)</f>
        <v>17.349999999999998</v>
      </c>
      <c r="F35" s="93">
        <f>SUM(F29:F34)</f>
        <v>70.940000000000012</v>
      </c>
      <c r="G35" s="93">
        <f>SUM(G29:G34)</f>
        <v>558.79999999999995</v>
      </c>
      <c r="H35" s="25"/>
      <c r="I35" s="124">
        <f>SUM(I29:I34)</f>
        <v>65</v>
      </c>
      <c r="J35" s="116"/>
      <c r="K35" s="27" t="s">
        <v>199</v>
      </c>
      <c r="L35" s="28">
        <v>592</v>
      </c>
      <c r="M35" s="29">
        <f>SUM(M29:M34)</f>
        <v>16.75</v>
      </c>
      <c r="N35" s="29">
        <f>SUM(N29:N34)</f>
        <v>18.999999999999996</v>
      </c>
      <c r="O35" s="29">
        <f>SUM(O29:O34)</f>
        <v>65.680000000000007</v>
      </c>
      <c r="P35" s="29">
        <f>SUM(P29:P34)</f>
        <v>541.39</v>
      </c>
      <c r="Q35" s="28"/>
      <c r="R35" s="120">
        <f>SUM(R29:R34)</f>
        <v>65</v>
      </c>
    </row>
    <row r="36" spans="1:18" ht="37.5">
      <c r="A36" s="115" t="s">
        <v>62</v>
      </c>
      <c r="B36" s="95"/>
      <c r="C36" s="96"/>
      <c r="D36" s="26"/>
      <c r="E36" s="26"/>
      <c r="F36" s="26"/>
      <c r="G36" s="97"/>
      <c r="H36" s="96"/>
      <c r="I36" s="223"/>
      <c r="J36" s="115" t="s">
        <v>67</v>
      </c>
      <c r="K36" s="95"/>
      <c r="L36" s="96"/>
      <c r="M36" s="26"/>
      <c r="N36" s="26"/>
      <c r="O36" s="26"/>
      <c r="P36" s="97"/>
      <c r="Q36" s="96"/>
      <c r="R36" s="223"/>
    </row>
    <row r="37" spans="1:18" ht="38.25" customHeight="1">
      <c r="A37" s="115" t="s">
        <v>37</v>
      </c>
      <c r="B37" s="45" t="s">
        <v>197</v>
      </c>
      <c r="C37" s="46">
        <v>150</v>
      </c>
      <c r="D37" s="47">
        <v>3.95</v>
      </c>
      <c r="E37" s="47">
        <v>5.72</v>
      </c>
      <c r="F37" s="47">
        <v>16.12</v>
      </c>
      <c r="G37" s="47">
        <v>137.51</v>
      </c>
      <c r="H37" s="46">
        <v>138</v>
      </c>
      <c r="I37" s="122">
        <v>14.91</v>
      </c>
      <c r="J37" s="204" t="s">
        <v>37</v>
      </c>
      <c r="K37" s="45" t="s">
        <v>99</v>
      </c>
      <c r="L37" s="46">
        <v>200</v>
      </c>
      <c r="M37" s="47">
        <v>5</v>
      </c>
      <c r="N37" s="47">
        <v>7.08</v>
      </c>
      <c r="O37" s="47">
        <v>13.06</v>
      </c>
      <c r="P37" s="47">
        <v>178.7</v>
      </c>
      <c r="Q37" s="46" t="s">
        <v>100</v>
      </c>
      <c r="R37" s="122">
        <v>18.2</v>
      </c>
    </row>
    <row r="38" spans="1:18" ht="26.25" customHeight="1">
      <c r="A38" s="115"/>
      <c r="B38" s="45" t="s">
        <v>184</v>
      </c>
      <c r="C38" s="46">
        <v>150</v>
      </c>
      <c r="D38" s="47">
        <v>12.36</v>
      </c>
      <c r="E38" s="47">
        <v>4.55</v>
      </c>
      <c r="F38" s="47">
        <v>20.93</v>
      </c>
      <c r="G38" s="47">
        <v>174.18</v>
      </c>
      <c r="H38" s="46">
        <v>465</v>
      </c>
      <c r="I38" s="122">
        <v>37.619999999999997</v>
      </c>
      <c r="J38" s="116"/>
      <c r="K38" s="45" t="s">
        <v>19</v>
      </c>
      <c r="L38" s="46">
        <v>50</v>
      </c>
      <c r="M38" s="47">
        <v>6.98</v>
      </c>
      <c r="N38" s="47">
        <v>6.91</v>
      </c>
      <c r="O38" s="47">
        <v>10.130000000000001</v>
      </c>
      <c r="P38" s="47">
        <v>96.43</v>
      </c>
      <c r="Q38" s="46">
        <v>498</v>
      </c>
      <c r="R38" s="122">
        <v>27.67</v>
      </c>
    </row>
    <row r="39" spans="1:18" ht="18.75">
      <c r="A39" s="224"/>
      <c r="B39" s="369" t="s">
        <v>80</v>
      </c>
      <c r="C39" s="370">
        <v>20</v>
      </c>
      <c r="D39" s="371">
        <v>0.23</v>
      </c>
      <c r="E39" s="372">
        <v>0.36</v>
      </c>
      <c r="F39" s="372">
        <v>1.33</v>
      </c>
      <c r="G39" s="372">
        <v>22.37</v>
      </c>
      <c r="H39" s="378">
        <v>71</v>
      </c>
      <c r="I39" s="373">
        <v>5.95</v>
      </c>
      <c r="J39" s="170"/>
      <c r="K39" s="194" t="s">
        <v>12</v>
      </c>
      <c r="L39" s="46">
        <v>100</v>
      </c>
      <c r="M39" s="47">
        <v>2.88</v>
      </c>
      <c r="N39" s="47">
        <v>3.91</v>
      </c>
      <c r="O39" s="47">
        <v>21.87</v>
      </c>
      <c r="P39" s="47">
        <v>146.33000000000001</v>
      </c>
      <c r="Q39" s="46">
        <v>332</v>
      </c>
      <c r="R39" s="122">
        <v>12.61</v>
      </c>
    </row>
    <row r="40" spans="1:18" ht="18.75">
      <c r="A40" s="224"/>
      <c r="B40" s="45" t="s">
        <v>9</v>
      </c>
      <c r="C40" s="59" t="s">
        <v>25</v>
      </c>
      <c r="D40" s="57">
        <v>0.19</v>
      </c>
      <c r="E40" s="57">
        <v>0.04</v>
      </c>
      <c r="F40" s="57">
        <v>10.98</v>
      </c>
      <c r="G40" s="57">
        <v>43.9</v>
      </c>
      <c r="H40" s="46">
        <v>685</v>
      </c>
      <c r="I40" s="117">
        <v>3.6</v>
      </c>
      <c r="J40" s="168"/>
      <c r="K40" s="194" t="s">
        <v>9</v>
      </c>
      <c r="L40" s="59" t="s">
        <v>25</v>
      </c>
      <c r="M40" s="57">
        <v>0.19</v>
      </c>
      <c r="N40" s="57">
        <v>0.04</v>
      </c>
      <c r="O40" s="57">
        <v>10.98</v>
      </c>
      <c r="P40" s="57">
        <v>43.9</v>
      </c>
      <c r="Q40" s="46">
        <v>685</v>
      </c>
      <c r="R40" s="117">
        <v>3.6</v>
      </c>
    </row>
    <row r="41" spans="1:18" ht="24" customHeight="1">
      <c r="A41" s="224"/>
      <c r="B41" s="45" t="s">
        <v>174</v>
      </c>
      <c r="C41" s="59">
        <v>40</v>
      </c>
      <c r="D41" s="57">
        <v>3.04</v>
      </c>
      <c r="E41" s="57">
        <v>0.32</v>
      </c>
      <c r="F41" s="57">
        <v>23.2</v>
      </c>
      <c r="G41" s="57">
        <v>104.5</v>
      </c>
      <c r="H41" s="46"/>
      <c r="I41" s="117">
        <v>2.92</v>
      </c>
      <c r="J41" s="170"/>
      <c r="K41" s="45" t="s">
        <v>174</v>
      </c>
      <c r="L41" s="59">
        <v>40</v>
      </c>
      <c r="M41" s="57">
        <v>3.04</v>
      </c>
      <c r="N41" s="57">
        <v>0.32</v>
      </c>
      <c r="O41" s="57">
        <v>23.2</v>
      </c>
      <c r="P41" s="57">
        <v>104.5</v>
      </c>
      <c r="Q41" s="46"/>
      <c r="R41" s="117">
        <v>2.92</v>
      </c>
    </row>
    <row r="42" spans="1:18" ht="20.25" customHeight="1">
      <c r="A42" s="168" t="s">
        <v>75</v>
      </c>
      <c r="B42" s="27"/>
      <c r="C42" s="177">
        <v>572</v>
      </c>
      <c r="D42" s="177">
        <f>SUM(D37:D41)</f>
        <v>19.77</v>
      </c>
      <c r="E42" s="177">
        <f>SUM(E37:E41)</f>
        <v>10.989999999999998</v>
      </c>
      <c r="F42" s="177">
        <f>SUM(F37:F41)</f>
        <v>72.56</v>
      </c>
      <c r="G42" s="177">
        <f>SUM(G37:G41)</f>
        <v>482.46</v>
      </c>
      <c r="H42" s="177"/>
      <c r="I42" s="124">
        <f>SUM(I37:I41)</f>
        <v>65</v>
      </c>
      <c r="J42" s="168" t="s">
        <v>75</v>
      </c>
      <c r="K42" s="27"/>
      <c r="L42" s="28">
        <v>617</v>
      </c>
      <c r="M42" s="29">
        <f>SUM(M37:M41)</f>
        <v>18.09</v>
      </c>
      <c r="N42" s="29">
        <f>SUM(N37:N41)</f>
        <v>18.259999999999998</v>
      </c>
      <c r="O42" s="29">
        <f>SUM(O37:O41)</f>
        <v>79.240000000000009</v>
      </c>
      <c r="P42" s="29">
        <f>SUM(P37:P41)</f>
        <v>569.86</v>
      </c>
      <c r="Q42" s="28"/>
      <c r="R42" s="120">
        <f>SUM(R37:R41)</f>
        <v>65</v>
      </c>
    </row>
    <row r="43" spans="1:18" ht="19.5" thickBot="1">
      <c r="A43" s="329"/>
      <c r="B43" s="330"/>
      <c r="C43" s="330"/>
      <c r="D43" s="330"/>
      <c r="E43" s="330"/>
      <c r="F43" s="330"/>
      <c r="G43" s="330"/>
      <c r="H43" s="330"/>
      <c r="I43" s="331"/>
      <c r="J43" s="225"/>
      <c r="K43" s="327"/>
      <c r="L43" s="328"/>
      <c r="M43" s="328"/>
      <c r="N43" s="328"/>
      <c r="O43" s="328"/>
      <c r="P43" s="328"/>
      <c r="Q43" s="113"/>
      <c r="R43" s="326"/>
    </row>
  </sheetData>
  <mergeCells count="16">
    <mergeCell ref="R3:R4"/>
    <mergeCell ref="B1:F1"/>
    <mergeCell ref="B2:P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O3"/>
    <mergeCell ref="P3:P4"/>
    <mergeCell ref="Q3:Q4"/>
  </mergeCells>
  <pageMargins left="0.7" right="0.7" top="0.75" bottom="0.75" header="0.3" footer="0.3"/>
  <pageSetup paperSize="9" scale="59" orientation="portrait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R45"/>
  <sheetViews>
    <sheetView tabSelected="1" view="pageBreakPreview" topLeftCell="A7" zoomScale="60" zoomScaleNormal="100" workbookViewId="0">
      <selection activeCell="C29" sqref="C29"/>
    </sheetView>
  </sheetViews>
  <sheetFormatPr defaultRowHeight="15"/>
  <cols>
    <col min="1" max="1" width="21.140625" customWidth="1"/>
    <col min="2" max="2" width="39.140625" customWidth="1"/>
    <col min="3" max="3" width="12" customWidth="1"/>
    <col min="4" max="4" width="9.42578125" customWidth="1"/>
    <col min="5" max="5" width="9.140625" customWidth="1"/>
    <col min="6" max="6" width="10.28515625" customWidth="1"/>
    <col min="7" max="7" width="17.7109375" customWidth="1"/>
    <col min="8" max="8" width="16.28515625" customWidth="1"/>
    <col min="9" max="9" width="10.7109375" customWidth="1"/>
    <col min="10" max="10" width="22.7109375" customWidth="1"/>
    <col min="11" max="11" width="39.85546875" customWidth="1"/>
    <col min="12" max="12" width="12.28515625" customWidth="1"/>
    <col min="13" max="13" width="10" customWidth="1"/>
    <col min="14" max="14" width="9.140625" customWidth="1"/>
    <col min="15" max="15" width="10.5703125" customWidth="1"/>
    <col min="16" max="16" width="17.42578125" customWidth="1"/>
    <col min="17" max="17" width="15" customWidth="1"/>
    <col min="18" max="18" width="11" customWidth="1"/>
  </cols>
  <sheetData>
    <row r="1" spans="1:18" ht="18.75">
      <c r="A1" s="2"/>
      <c r="B1" s="332" t="s">
        <v>129</v>
      </c>
      <c r="C1" s="332"/>
      <c r="D1" s="332"/>
      <c r="E1" s="332"/>
      <c r="F1" s="332"/>
      <c r="G1" s="1"/>
      <c r="H1" s="2"/>
      <c r="I1" s="2"/>
      <c r="J1" s="2"/>
      <c r="M1" s="1"/>
      <c r="N1" s="1"/>
      <c r="O1" s="1"/>
      <c r="P1" s="1"/>
      <c r="Q1" s="2"/>
      <c r="R1" s="1"/>
    </row>
    <row r="2" spans="1:18" ht="19.5" thickBot="1">
      <c r="A2" s="240"/>
      <c r="B2" s="333" t="s">
        <v>173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8" ht="15.75" customHeight="1">
      <c r="A3" s="343" t="s">
        <v>54</v>
      </c>
      <c r="B3" s="334" t="s">
        <v>55</v>
      </c>
      <c r="C3" s="334" t="s">
        <v>56</v>
      </c>
      <c r="D3" s="336" t="s">
        <v>2</v>
      </c>
      <c r="E3" s="336"/>
      <c r="F3" s="336"/>
      <c r="G3" s="337" t="s">
        <v>3</v>
      </c>
      <c r="H3" s="339" t="s">
        <v>0</v>
      </c>
      <c r="I3" s="341" t="s">
        <v>1</v>
      </c>
      <c r="J3" s="343" t="s">
        <v>54</v>
      </c>
      <c r="K3" s="334" t="s">
        <v>55</v>
      </c>
      <c r="L3" s="334" t="s">
        <v>56</v>
      </c>
      <c r="M3" s="336" t="s">
        <v>2</v>
      </c>
      <c r="N3" s="336"/>
      <c r="O3" s="336"/>
      <c r="P3" s="337" t="s">
        <v>3</v>
      </c>
      <c r="Q3" s="339" t="s">
        <v>0</v>
      </c>
      <c r="R3" s="341" t="s">
        <v>1</v>
      </c>
    </row>
    <row r="4" spans="1:18" ht="15.75">
      <c r="A4" s="344"/>
      <c r="B4" s="335"/>
      <c r="C4" s="335"/>
      <c r="D4" s="207" t="s">
        <v>4</v>
      </c>
      <c r="E4" s="207" t="s">
        <v>5</v>
      </c>
      <c r="F4" s="207" t="s">
        <v>6</v>
      </c>
      <c r="G4" s="338"/>
      <c r="H4" s="340"/>
      <c r="I4" s="342"/>
      <c r="J4" s="344"/>
      <c r="K4" s="335"/>
      <c r="L4" s="335"/>
      <c r="M4" s="207" t="s">
        <v>4</v>
      </c>
      <c r="N4" s="207" t="s">
        <v>5</v>
      </c>
      <c r="O4" s="207" t="s">
        <v>6</v>
      </c>
      <c r="P4" s="338"/>
      <c r="Q4" s="340"/>
      <c r="R4" s="342"/>
    </row>
    <row r="5" spans="1:18" ht="37.5">
      <c r="A5" s="115" t="s">
        <v>57</v>
      </c>
      <c r="B5" s="95"/>
      <c r="C5" s="96"/>
      <c r="D5" s="26"/>
      <c r="E5" s="26"/>
      <c r="F5" s="26"/>
      <c r="G5" s="97"/>
      <c r="H5" s="96"/>
      <c r="I5" s="223"/>
      <c r="J5" s="115" t="s">
        <v>63</v>
      </c>
      <c r="K5" s="95"/>
      <c r="L5" s="96"/>
      <c r="M5" s="26"/>
      <c r="N5" s="26"/>
      <c r="O5" s="26"/>
      <c r="P5" s="97"/>
      <c r="Q5" s="96"/>
      <c r="R5" s="223"/>
    </row>
    <row r="6" spans="1:18" ht="37.5" customHeight="1">
      <c r="A6" s="311" t="s">
        <v>198</v>
      </c>
      <c r="B6" s="45" t="s">
        <v>78</v>
      </c>
      <c r="C6" s="46">
        <v>200</v>
      </c>
      <c r="D6" s="47">
        <v>6.64</v>
      </c>
      <c r="E6" s="47">
        <v>4.58</v>
      </c>
      <c r="F6" s="47">
        <v>16.28</v>
      </c>
      <c r="G6" s="47">
        <v>133.13999999999999</v>
      </c>
      <c r="H6" s="46">
        <v>139</v>
      </c>
      <c r="I6" s="122">
        <v>19.3</v>
      </c>
      <c r="J6" s="197" t="s">
        <v>198</v>
      </c>
      <c r="K6" s="45" t="s">
        <v>78</v>
      </c>
      <c r="L6" s="46">
        <v>200</v>
      </c>
      <c r="M6" s="47">
        <v>6.64</v>
      </c>
      <c r="N6" s="47">
        <v>4.58</v>
      </c>
      <c r="O6" s="47">
        <v>16.28</v>
      </c>
      <c r="P6" s="47">
        <v>133.13999999999999</v>
      </c>
      <c r="Q6" s="46">
        <v>139</v>
      </c>
      <c r="R6" s="122">
        <v>19.3</v>
      </c>
    </row>
    <row r="7" spans="1:18" ht="24.75" customHeight="1">
      <c r="A7" s="116"/>
      <c r="B7" s="194" t="s">
        <v>191</v>
      </c>
      <c r="C7" s="46">
        <v>60</v>
      </c>
      <c r="D7" s="47">
        <v>6.6</v>
      </c>
      <c r="E7" s="47">
        <v>8</v>
      </c>
      <c r="F7" s="47">
        <v>5.23</v>
      </c>
      <c r="G7" s="47">
        <v>158.68</v>
      </c>
      <c r="H7" s="46">
        <v>451</v>
      </c>
      <c r="I7" s="117">
        <v>34.26</v>
      </c>
      <c r="J7" s="116"/>
      <c r="K7" s="45" t="s">
        <v>126</v>
      </c>
      <c r="L7" s="46">
        <v>180</v>
      </c>
      <c r="M7" s="47">
        <v>7.14</v>
      </c>
      <c r="N7" s="47">
        <v>12.71</v>
      </c>
      <c r="O7" s="47">
        <v>21.24</v>
      </c>
      <c r="P7" s="47">
        <v>222.32</v>
      </c>
      <c r="Q7" s="46">
        <v>436</v>
      </c>
      <c r="R7" s="122">
        <v>43.91</v>
      </c>
    </row>
    <row r="8" spans="1:18" ht="27.75" customHeight="1">
      <c r="A8" s="116"/>
      <c r="B8" s="194" t="s">
        <v>34</v>
      </c>
      <c r="C8" s="59">
        <v>100</v>
      </c>
      <c r="D8" s="57">
        <v>2.87</v>
      </c>
      <c r="E8" s="57">
        <v>2.72</v>
      </c>
      <c r="F8" s="57">
        <v>16.79</v>
      </c>
      <c r="G8" s="57">
        <v>103.22</v>
      </c>
      <c r="H8" s="46">
        <v>510</v>
      </c>
      <c r="I8" s="117">
        <v>10.38</v>
      </c>
      <c r="J8" s="116"/>
      <c r="K8" s="194" t="s">
        <v>9</v>
      </c>
      <c r="L8" s="59" t="s">
        <v>25</v>
      </c>
      <c r="M8" s="57">
        <v>0.19</v>
      </c>
      <c r="N8" s="57">
        <v>0.04</v>
      </c>
      <c r="O8" s="57">
        <v>10.98</v>
      </c>
      <c r="P8" s="57">
        <v>43.9</v>
      </c>
      <c r="Q8" s="46">
        <v>685</v>
      </c>
      <c r="R8" s="117">
        <v>3.6</v>
      </c>
    </row>
    <row r="9" spans="1:18" ht="24.75" customHeight="1">
      <c r="A9" s="116"/>
      <c r="B9" s="194" t="s">
        <v>9</v>
      </c>
      <c r="C9" s="59" t="s">
        <v>25</v>
      </c>
      <c r="D9" s="57">
        <v>0.19</v>
      </c>
      <c r="E9" s="57">
        <v>0.04</v>
      </c>
      <c r="F9" s="57">
        <v>10.98</v>
      </c>
      <c r="G9" s="57">
        <v>43.9</v>
      </c>
      <c r="H9" s="46">
        <v>685</v>
      </c>
      <c r="I9" s="117">
        <v>3.6</v>
      </c>
      <c r="J9" s="116"/>
      <c r="K9" s="45" t="s">
        <v>174</v>
      </c>
      <c r="L9" s="59">
        <v>43</v>
      </c>
      <c r="M9" s="57">
        <v>3.27</v>
      </c>
      <c r="N9" s="57">
        <v>0.34</v>
      </c>
      <c r="O9" s="57">
        <v>24.94</v>
      </c>
      <c r="P9" s="57">
        <v>112.34</v>
      </c>
      <c r="Q9" s="46"/>
      <c r="R9" s="117">
        <v>3.19</v>
      </c>
    </row>
    <row r="10" spans="1:18" ht="22.5" customHeight="1">
      <c r="A10" s="116"/>
      <c r="B10" s="45" t="s">
        <v>174</v>
      </c>
      <c r="C10" s="22">
        <v>34</v>
      </c>
      <c r="D10" s="23">
        <v>2.2799999999999998</v>
      </c>
      <c r="E10" s="23">
        <v>0.27</v>
      </c>
      <c r="F10" s="23">
        <v>16.73</v>
      </c>
      <c r="G10" s="23">
        <v>88.83</v>
      </c>
      <c r="H10" s="16"/>
      <c r="I10" s="118">
        <v>2.46</v>
      </c>
      <c r="J10" s="116"/>
      <c r="K10" s="45"/>
      <c r="L10" s="59"/>
      <c r="M10" s="57"/>
      <c r="N10" s="57"/>
      <c r="O10" s="57"/>
      <c r="P10" s="57"/>
      <c r="Q10" s="46"/>
      <c r="R10" s="117"/>
    </row>
    <row r="11" spans="1:18" ht="18.75">
      <c r="A11" s="204" t="s">
        <v>192</v>
      </c>
      <c r="B11" s="27"/>
      <c r="C11" s="28">
        <v>606</v>
      </c>
      <c r="D11" s="29">
        <f>SUM(D6:D10)</f>
        <v>18.580000000000002</v>
      </c>
      <c r="E11" s="29">
        <f>SUM(E6:E10)</f>
        <v>15.61</v>
      </c>
      <c r="F11" s="29">
        <f>SUM(F6:F10)</f>
        <v>66.010000000000005</v>
      </c>
      <c r="G11" s="29">
        <f>SUM(G6:G10)</f>
        <v>527.77</v>
      </c>
      <c r="H11" s="25"/>
      <c r="I11" s="120">
        <f>SUM(I6:I10)</f>
        <v>70</v>
      </c>
      <c r="J11" s="204" t="s">
        <v>192</v>
      </c>
      <c r="K11" s="27"/>
      <c r="L11" s="28">
        <v>635</v>
      </c>
      <c r="M11" s="29">
        <f>SUM(M6:M10)</f>
        <v>17.239999999999998</v>
      </c>
      <c r="N11" s="29">
        <f>SUM(N6:N10)</f>
        <v>17.669999999999998</v>
      </c>
      <c r="O11" s="29">
        <f>SUM(O6:O10)</f>
        <v>73.44</v>
      </c>
      <c r="P11" s="29">
        <f>SUM(P6:P10)</f>
        <v>511.69999999999993</v>
      </c>
      <c r="Q11" s="93"/>
      <c r="R11" s="120">
        <f>SUM(R6:R10)</f>
        <v>69.999999999999986</v>
      </c>
    </row>
    <row r="12" spans="1:18" ht="24" customHeight="1">
      <c r="A12" s="115" t="s">
        <v>59</v>
      </c>
      <c r="B12" s="95"/>
      <c r="C12" s="96"/>
      <c r="D12" s="26"/>
      <c r="E12" s="26"/>
      <c r="F12" s="26"/>
      <c r="G12" s="97"/>
      <c r="H12" s="96"/>
      <c r="I12" s="223"/>
      <c r="J12" s="115" t="s">
        <v>64</v>
      </c>
      <c r="K12" s="95"/>
      <c r="L12" s="96"/>
      <c r="M12" s="26"/>
      <c r="N12" s="26"/>
      <c r="O12" s="26"/>
      <c r="P12" s="97"/>
      <c r="Q12" s="96"/>
      <c r="R12" s="223"/>
    </row>
    <row r="13" spans="1:18" ht="37.5">
      <c r="A13" s="311" t="s">
        <v>198</v>
      </c>
      <c r="B13" s="237" t="s">
        <v>157</v>
      </c>
      <c r="C13" s="174">
        <v>200</v>
      </c>
      <c r="D13" s="175">
        <v>7.02</v>
      </c>
      <c r="E13" s="175">
        <v>9.2100000000000009</v>
      </c>
      <c r="F13" s="175">
        <v>12.84</v>
      </c>
      <c r="G13" s="175">
        <v>126.07</v>
      </c>
      <c r="H13" s="174">
        <v>140</v>
      </c>
      <c r="I13" s="176">
        <v>20.22</v>
      </c>
      <c r="J13" s="197" t="s">
        <v>198</v>
      </c>
      <c r="K13" s="237" t="s">
        <v>39</v>
      </c>
      <c r="L13" s="174">
        <v>200</v>
      </c>
      <c r="M13" s="175">
        <v>4.93</v>
      </c>
      <c r="N13" s="175">
        <v>6.33</v>
      </c>
      <c r="O13" s="175">
        <v>21.22</v>
      </c>
      <c r="P13" s="175">
        <v>176.88</v>
      </c>
      <c r="Q13" s="174">
        <v>138</v>
      </c>
      <c r="R13" s="176">
        <v>19.190000000000001</v>
      </c>
    </row>
    <row r="14" spans="1:18" ht="37.5">
      <c r="A14" s="116"/>
      <c r="B14" s="45" t="s">
        <v>11</v>
      </c>
      <c r="C14" s="59">
        <v>160</v>
      </c>
      <c r="D14" s="23">
        <v>10.98</v>
      </c>
      <c r="E14" s="23">
        <v>5.63</v>
      </c>
      <c r="F14" s="23">
        <v>25.07</v>
      </c>
      <c r="G14" s="26">
        <v>235.98</v>
      </c>
      <c r="H14" s="46" t="s">
        <v>132</v>
      </c>
      <c r="I14" s="117">
        <v>39.79</v>
      </c>
      <c r="J14" s="116"/>
      <c r="K14" s="45" t="s">
        <v>84</v>
      </c>
      <c r="L14" s="59" t="s">
        <v>201</v>
      </c>
      <c r="M14" s="57">
        <v>8.18</v>
      </c>
      <c r="N14" s="57">
        <v>8.08</v>
      </c>
      <c r="O14" s="57">
        <v>3.38</v>
      </c>
      <c r="P14" s="57">
        <v>122.27</v>
      </c>
      <c r="Q14" s="46">
        <v>471</v>
      </c>
      <c r="R14" s="117">
        <v>30.12</v>
      </c>
    </row>
    <row r="15" spans="1:18" ht="24.75" customHeight="1">
      <c r="A15" s="116"/>
      <c r="B15" s="45" t="s">
        <v>137</v>
      </c>
      <c r="C15" s="59">
        <v>30</v>
      </c>
      <c r="D15" s="57">
        <v>0.45</v>
      </c>
      <c r="E15" s="47">
        <v>0.05</v>
      </c>
      <c r="F15" s="47">
        <v>2.6</v>
      </c>
      <c r="G15" s="47">
        <v>25.1</v>
      </c>
      <c r="H15" s="47" t="s">
        <v>138</v>
      </c>
      <c r="I15" s="122">
        <v>3.47</v>
      </c>
      <c r="J15" s="116"/>
      <c r="K15" s="45" t="s">
        <v>18</v>
      </c>
      <c r="L15" s="46">
        <v>100</v>
      </c>
      <c r="M15" s="47">
        <v>3</v>
      </c>
      <c r="N15" s="47">
        <v>4.16</v>
      </c>
      <c r="O15" s="47">
        <v>30.3</v>
      </c>
      <c r="P15" s="47">
        <v>170.65</v>
      </c>
      <c r="Q15" s="46">
        <v>512</v>
      </c>
      <c r="R15" s="117">
        <v>14.17</v>
      </c>
    </row>
    <row r="16" spans="1:18" ht="18.75">
      <c r="A16" s="116"/>
      <c r="B16" s="194" t="s">
        <v>9</v>
      </c>
      <c r="C16" s="59" t="s">
        <v>25</v>
      </c>
      <c r="D16" s="57">
        <v>0.19</v>
      </c>
      <c r="E16" s="57">
        <v>0.04</v>
      </c>
      <c r="F16" s="57">
        <v>10.98</v>
      </c>
      <c r="G16" s="57">
        <v>43.9</v>
      </c>
      <c r="H16" s="46">
        <v>685</v>
      </c>
      <c r="I16" s="117">
        <v>3.6</v>
      </c>
      <c r="J16" s="116"/>
      <c r="K16" s="194" t="s">
        <v>9</v>
      </c>
      <c r="L16" s="59" t="s">
        <v>25</v>
      </c>
      <c r="M16" s="57">
        <v>0.19</v>
      </c>
      <c r="N16" s="57">
        <v>0.04</v>
      </c>
      <c r="O16" s="57">
        <v>10.98</v>
      </c>
      <c r="P16" s="57">
        <v>43.9</v>
      </c>
      <c r="Q16" s="46">
        <v>685</v>
      </c>
      <c r="R16" s="117">
        <v>3.6</v>
      </c>
    </row>
    <row r="17" spans="1:18" ht="22.5" customHeight="1">
      <c r="A17" s="116"/>
      <c r="B17" s="194" t="s">
        <v>174</v>
      </c>
      <c r="C17" s="59">
        <v>40</v>
      </c>
      <c r="D17" s="57">
        <v>3.04</v>
      </c>
      <c r="E17" s="57">
        <v>0.32</v>
      </c>
      <c r="F17" s="57">
        <v>23.2</v>
      </c>
      <c r="G17" s="57">
        <v>104.5</v>
      </c>
      <c r="H17" s="46"/>
      <c r="I17" s="117">
        <v>2.92</v>
      </c>
      <c r="J17" s="116"/>
      <c r="K17" s="45" t="s">
        <v>174</v>
      </c>
      <c r="L17" s="59">
        <v>40</v>
      </c>
      <c r="M17" s="57">
        <v>3.04</v>
      </c>
      <c r="N17" s="57">
        <v>0.32</v>
      </c>
      <c r="O17" s="57">
        <v>23.2</v>
      </c>
      <c r="P17" s="57">
        <v>104.5</v>
      </c>
      <c r="Q17" s="46"/>
      <c r="R17" s="117">
        <v>2.92</v>
      </c>
    </row>
    <row r="18" spans="1:18" ht="24.75" customHeight="1">
      <c r="A18" s="204" t="s">
        <v>192</v>
      </c>
      <c r="B18" s="27"/>
      <c r="C18" s="28">
        <v>642</v>
      </c>
      <c r="D18" s="29">
        <f>SUM(D13:D17)</f>
        <v>21.68</v>
      </c>
      <c r="E18" s="29">
        <f t="shared" ref="E18:G18" si="0">SUM(E13:E17)</f>
        <v>15.25</v>
      </c>
      <c r="F18" s="29">
        <f t="shared" si="0"/>
        <v>74.69</v>
      </c>
      <c r="G18" s="29">
        <f t="shared" si="0"/>
        <v>535.54999999999995</v>
      </c>
      <c r="H18" s="25"/>
      <c r="I18" s="120">
        <f>SUM(I13:I17)</f>
        <v>70</v>
      </c>
      <c r="J18" s="204" t="s">
        <v>192</v>
      </c>
      <c r="K18" s="27"/>
      <c r="L18" s="28">
        <v>627</v>
      </c>
      <c r="M18" s="29">
        <f>SUM(M13:M17)</f>
        <v>19.34</v>
      </c>
      <c r="N18" s="29">
        <f t="shared" ref="N18:P18" si="1">SUM(N13:N17)</f>
        <v>18.93</v>
      </c>
      <c r="O18" s="29">
        <f t="shared" si="1"/>
        <v>89.08</v>
      </c>
      <c r="P18" s="29">
        <f t="shared" si="1"/>
        <v>618.19999999999993</v>
      </c>
      <c r="Q18" s="25"/>
      <c r="R18" s="120">
        <f>SUM(R13:R17)</f>
        <v>70</v>
      </c>
    </row>
    <row r="19" spans="1:18" ht="37.5">
      <c r="A19" s="115" t="s">
        <v>60</v>
      </c>
      <c r="B19" s="27"/>
      <c r="C19" s="28"/>
      <c r="D19" s="29"/>
      <c r="E19" s="29"/>
      <c r="F19" s="29"/>
      <c r="G19" s="29"/>
      <c r="H19" s="28"/>
      <c r="I19" s="120"/>
      <c r="J19" s="115" t="s">
        <v>65</v>
      </c>
      <c r="K19" s="95"/>
      <c r="L19" s="96"/>
      <c r="M19" s="26"/>
      <c r="N19" s="26"/>
      <c r="O19" s="26"/>
      <c r="P19" s="97"/>
      <c r="Q19" s="96"/>
      <c r="R19" s="223"/>
    </row>
    <row r="20" spans="1:18" ht="24.75" customHeight="1">
      <c r="A20" s="311" t="s">
        <v>198</v>
      </c>
      <c r="B20" s="194" t="s">
        <v>29</v>
      </c>
      <c r="C20" s="46">
        <v>200</v>
      </c>
      <c r="D20" s="47">
        <v>6.88</v>
      </c>
      <c r="E20" s="47">
        <v>7.16</v>
      </c>
      <c r="F20" s="47">
        <v>10.4</v>
      </c>
      <c r="G20" s="47">
        <v>175</v>
      </c>
      <c r="H20" s="46">
        <v>110</v>
      </c>
      <c r="I20" s="122">
        <v>20.39</v>
      </c>
      <c r="J20" s="197" t="s">
        <v>198</v>
      </c>
      <c r="K20" s="45" t="s">
        <v>29</v>
      </c>
      <c r="L20" s="46">
        <v>200</v>
      </c>
      <c r="M20" s="47">
        <v>6.88</v>
      </c>
      <c r="N20" s="47">
        <v>7.61</v>
      </c>
      <c r="O20" s="47">
        <v>10.4</v>
      </c>
      <c r="P20" s="47">
        <v>175</v>
      </c>
      <c r="Q20" s="46">
        <v>110</v>
      </c>
      <c r="R20" s="122">
        <v>20.39</v>
      </c>
    </row>
    <row r="21" spans="1:18" ht="37.5">
      <c r="A21" s="116"/>
      <c r="B21" s="45" t="s">
        <v>77</v>
      </c>
      <c r="C21" s="46">
        <v>60</v>
      </c>
      <c r="D21" s="46">
        <v>6.1</v>
      </c>
      <c r="E21" s="46">
        <v>7.49</v>
      </c>
      <c r="F21" s="46">
        <v>7.11</v>
      </c>
      <c r="G21" s="46">
        <v>106.3</v>
      </c>
      <c r="H21" s="46">
        <v>454</v>
      </c>
      <c r="I21" s="122">
        <v>30.32</v>
      </c>
      <c r="J21" s="116"/>
      <c r="K21" s="45" t="s">
        <v>158</v>
      </c>
      <c r="L21" s="46">
        <v>50</v>
      </c>
      <c r="M21" s="47">
        <v>6.73</v>
      </c>
      <c r="N21" s="47">
        <v>6.54</v>
      </c>
      <c r="O21" s="47">
        <v>24.07</v>
      </c>
      <c r="P21" s="47">
        <v>106.67</v>
      </c>
      <c r="Q21" s="46">
        <v>467</v>
      </c>
      <c r="R21" s="122">
        <v>31.33</v>
      </c>
    </row>
    <row r="22" spans="1:18" ht="18.75">
      <c r="A22" s="116"/>
      <c r="B22" s="45" t="s">
        <v>152</v>
      </c>
      <c r="C22" s="59">
        <v>110</v>
      </c>
      <c r="D22" s="47">
        <v>3.82</v>
      </c>
      <c r="E22" s="47">
        <v>7.26</v>
      </c>
      <c r="F22" s="47">
        <v>26.84</v>
      </c>
      <c r="G22" s="47">
        <v>164.67</v>
      </c>
      <c r="H22" s="46">
        <v>510</v>
      </c>
      <c r="I22" s="122">
        <v>7.4</v>
      </c>
      <c r="J22" s="116"/>
      <c r="K22" s="194" t="s">
        <v>34</v>
      </c>
      <c r="L22" s="59">
        <v>120</v>
      </c>
      <c r="M22" s="57">
        <v>3.43</v>
      </c>
      <c r="N22" s="57">
        <v>3.26</v>
      </c>
      <c r="O22" s="57">
        <v>20.149999999999999</v>
      </c>
      <c r="P22" s="57">
        <v>123.86</v>
      </c>
      <c r="Q22" s="46">
        <v>510</v>
      </c>
      <c r="R22" s="117">
        <v>12.49</v>
      </c>
    </row>
    <row r="23" spans="1:18" ht="37.5">
      <c r="A23" s="116"/>
      <c r="B23" s="374" t="s">
        <v>203</v>
      </c>
      <c r="C23" s="370">
        <v>15</v>
      </c>
      <c r="D23" s="371">
        <v>0.44</v>
      </c>
      <c r="E23" s="372">
        <v>0.03</v>
      </c>
      <c r="F23" s="372">
        <v>0.89</v>
      </c>
      <c r="G23" s="372">
        <v>5.55</v>
      </c>
      <c r="H23" s="372"/>
      <c r="I23" s="373">
        <v>5.63</v>
      </c>
      <c r="J23" s="116"/>
      <c r="K23" s="45" t="s">
        <v>9</v>
      </c>
      <c r="L23" s="59" t="s">
        <v>25</v>
      </c>
      <c r="M23" s="57">
        <v>0.19</v>
      </c>
      <c r="N23" s="57">
        <v>0.04</v>
      </c>
      <c r="O23" s="57">
        <v>10.98</v>
      </c>
      <c r="P23" s="57">
        <v>43.9</v>
      </c>
      <c r="Q23" s="46">
        <v>685</v>
      </c>
      <c r="R23" s="117">
        <v>3.6</v>
      </c>
    </row>
    <row r="24" spans="1:18" ht="18.75" customHeight="1">
      <c r="A24" s="116"/>
      <c r="B24" s="45" t="s">
        <v>9</v>
      </c>
      <c r="C24" s="59" t="s">
        <v>25</v>
      </c>
      <c r="D24" s="57">
        <v>0.19</v>
      </c>
      <c r="E24" s="57">
        <v>0.04</v>
      </c>
      <c r="F24" s="57">
        <v>10.98</v>
      </c>
      <c r="G24" s="57">
        <v>43.9</v>
      </c>
      <c r="H24" s="46">
        <v>685</v>
      </c>
      <c r="I24" s="117">
        <v>3.6</v>
      </c>
      <c r="J24" s="116"/>
      <c r="K24" s="45" t="s">
        <v>174</v>
      </c>
      <c r="L24" s="59">
        <v>30</v>
      </c>
      <c r="M24" s="57">
        <v>2.2799999999999998</v>
      </c>
      <c r="N24" s="57">
        <v>0.24</v>
      </c>
      <c r="O24" s="57">
        <v>17.399999999999999</v>
      </c>
      <c r="P24" s="57">
        <v>78.38</v>
      </c>
      <c r="Q24" s="46"/>
      <c r="R24" s="117">
        <v>2.19</v>
      </c>
    </row>
    <row r="25" spans="1:18" ht="22.5" customHeight="1">
      <c r="A25" s="116"/>
      <c r="B25" s="45" t="s">
        <v>174</v>
      </c>
      <c r="C25" s="59">
        <v>36</v>
      </c>
      <c r="D25" s="57">
        <v>2.74</v>
      </c>
      <c r="E25" s="57">
        <v>0.28999999999999998</v>
      </c>
      <c r="F25" s="57">
        <v>20.88</v>
      </c>
      <c r="G25" s="57">
        <v>94.05</v>
      </c>
      <c r="H25" s="46"/>
      <c r="I25" s="117">
        <v>2.66</v>
      </c>
      <c r="J25" s="116"/>
      <c r="K25" s="45"/>
      <c r="L25" s="59"/>
      <c r="M25" s="57"/>
      <c r="N25" s="57"/>
      <c r="O25" s="57"/>
      <c r="P25" s="57"/>
      <c r="Q25" s="46"/>
      <c r="R25" s="117"/>
    </row>
    <row r="26" spans="1:18" ht="18.75">
      <c r="A26" s="204" t="s">
        <v>192</v>
      </c>
      <c r="B26" s="77"/>
      <c r="C26" s="78">
        <v>633</v>
      </c>
      <c r="D26" s="79">
        <f>SUM(D20:D25)</f>
        <v>20.170000000000002</v>
      </c>
      <c r="E26" s="79">
        <f>SUM(E20:E25)</f>
        <v>22.27</v>
      </c>
      <c r="F26" s="79">
        <f>SUM(F20:F25)</f>
        <v>77.099999999999994</v>
      </c>
      <c r="G26" s="79">
        <f>SUM(G20:G25)</f>
        <v>589.47</v>
      </c>
      <c r="H26" s="78"/>
      <c r="I26" s="226">
        <f>SUM(I20:I25)</f>
        <v>70</v>
      </c>
      <c r="J26" s="204" t="s">
        <v>192</v>
      </c>
      <c r="K26" s="27"/>
      <c r="L26" s="28">
        <v>612</v>
      </c>
      <c r="M26" s="29">
        <f>SUM(M20:M25)</f>
        <v>19.510000000000002</v>
      </c>
      <c r="N26" s="29">
        <f>SUM(N20:N25)</f>
        <v>17.689999999999998</v>
      </c>
      <c r="O26" s="29">
        <f>SUM(O20:O25)</f>
        <v>83</v>
      </c>
      <c r="P26" s="29">
        <f>SUM(P20:P25)</f>
        <v>527.80999999999995</v>
      </c>
      <c r="Q26" s="28"/>
      <c r="R26" s="120">
        <f>SUM(R20:R25)</f>
        <v>69.999999999999986</v>
      </c>
    </row>
    <row r="27" spans="1:18" ht="21.75" customHeight="1">
      <c r="A27" s="115" t="s">
        <v>61</v>
      </c>
      <c r="B27" s="24"/>
      <c r="C27" s="25"/>
      <c r="D27" s="26"/>
      <c r="E27" s="26"/>
      <c r="F27" s="26"/>
      <c r="G27" s="26"/>
      <c r="H27" s="25"/>
      <c r="I27" s="119"/>
      <c r="J27" s="115" t="s">
        <v>66</v>
      </c>
      <c r="K27" s="24"/>
      <c r="L27" s="25"/>
      <c r="M27" s="26"/>
      <c r="N27" s="26"/>
      <c r="O27" s="26"/>
      <c r="P27" s="26"/>
      <c r="Q27" s="25"/>
      <c r="R27" s="119"/>
    </row>
    <row r="28" spans="1:18" ht="31.5" customHeight="1">
      <c r="A28" s="311" t="s">
        <v>198</v>
      </c>
      <c r="B28" s="45" t="s">
        <v>28</v>
      </c>
      <c r="C28" s="46">
        <v>200</v>
      </c>
      <c r="D28" s="47">
        <v>3.62</v>
      </c>
      <c r="E28" s="47">
        <v>4.8499999999999996</v>
      </c>
      <c r="F28" s="47">
        <v>21.4</v>
      </c>
      <c r="G28" s="47">
        <v>145.52000000000001</v>
      </c>
      <c r="H28" s="46">
        <v>155</v>
      </c>
      <c r="I28" s="122">
        <v>15.35</v>
      </c>
      <c r="J28" s="197" t="s">
        <v>198</v>
      </c>
      <c r="K28" s="45" t="s">
        <v>28</v>
      </c>
      <c r="L28" s="46">
        <v>200</v>
      </c>
      <c r="M28" s="47">
        <v>3.62</v>
      </c>
      <c r="N28" s="47">
        <v>4.8499999999999996</v>
      </c>
      <c r="O28" s="47">
        <v>21.4</v>
      </c>
      <c r="P28" s="47">
        <v>145.52000000000001</v>
      </c>
      <c r="Q28" s="46">
        <v>155</v>
      </c>
      <c r="R28" s="122">
        <v>15.35</v>
      </c>
    </row>
    <row r="29" spans="1:18" ht="25.5" customHeight="1">
      <c r="A29" s="311"/>
      <c r="B29" s="194" t="s">
        <v>48</v>
      </c>
      <c r="C29" s="46">
        <v>60</v>
      </c>
      <c r="D29" s="47">
        <v>8.3699999999999992</v>
      </c>
      <c r="E29" s="47">
        <v>8.9700000000000006</v>
      </c>
      <c r="F29" s="47">
        <v>8</v>
      </c>
      <c r="G29" s="47">
        <v>131.66999999999999</v>
      </c>
      <c r="H29" s="46">
        <v>498</v>
      </c>
      <c r="I29" s="122">
        <v>33.4</v>
      </c>
      <c r="J29" s="197"/>
      <c r="K29" s="18" t="s">
        <v>11</v>
      </c>
      <c r="L29" s="22">
        <v>170</v>
      </c>
      <c r="M29" s="57">
        <v>10.06</v>
      </c>
      <c r="N29" s="57">
        <v>12.22</v>
      </c>
      <c r="O29" s="57">
        <v>25.63</v>
      </c>
      <c r="P29" s="47">
        <v>239.83</v>
      </c>
      <c r="Q29" s="25">
        <v>492</v>
      </c>
      <c r="R29" s="117">
        <v>42.26</v>
      </c>
    </row>
    <row r="30" spans="1:18" ht="18.75">
      <c r="A30" s="116"/>
      <c r="B30" s="194" t="s">
        <v>17</v>
      </c>
      <c r="C30" s="46">
        <v>100</v>
      </c>
      <c r="D30" s="57">
        <v>5.31</v>
      </c>
      <c r="E30" s="57">
        <v>5.75</v>
      </c>
      <c r="F30" s="57">
        <v>23.45</v>
      </c>
      <c r="G30" s="57">
        <v>164</v>
      </c>
      <c r="H30" s="46">
        <v>508</v>
      </c>
      <c r="I30" s="117">
        <v>13.26</v>
      </c>
      <c r="J30" s="116"/>
      <c r="K30" s="45" t="s">
        <v>76</v>
      </c>
      <c r="L30" s="59">
        <v>40</v>
      </c>
      <c r="M30" s="57">
        <v>1</v>
      </c>
      <c r="N30" s="47">
        <v>4.6100000000000003</v>
      </c>
      <c r="O30" s="47">
        <v>4.16</v>
      </c>
      <c r="P30" s="47">
        <v>57.13</v>
      </c>
      <c r="Q30" s="302">
        <v>43</v>
      </c>
      <c r="R30" s="122">
        <v>6.52</v>
      </c>
    </row>
    <row r="31" spans="1:18" ht="18.75">
      <c r="A31" s="116"/>
      <c r="B31" s="45" t="s">
        <v>27</v>
      </c>
      <c r="C31" s="59">
        <v>15</v>
      </c>
      <c r="D31" s="47">
        <v>0.55000000000000004</v>
      </c>
      <c r="E31" s="47">
        <v>0.37</v>
      </c>
      <c r="F31" s="47">
        <v>1.45</v>
      </c>
      <c r="G31" s="47">
        <v>11.1</v>
      </c>
      <c r="H31" s="46" t="s">
        <v>189</v>
      </c>
      <c r="I31" s="122">
        <v>1.63</v>
      </c>
      <c r="J31" s="116"/>
      <c r="K31" s="45" t="s">
        <v>9</v>
      </c>
      <c r="L31" s="59" t="s">
        <v>25</v>
      </c>
      <c r="M31" s="57">
        <v>0.19</v>
      </c>
      <c r="N31" s="57">
        <v>0.04</v>
      </c>
      <c r="O31" s="57">
        <v>10.98</v>
      </c>
      <c r="P31" s="57">
        <v>43.9</v>
      </c>
      <c r="Q31" s="46">
        <v>685</v>
      </c>
      <c r="R31" s="117">
        <v>3.6</v>
      </c>
    </row>
    <row r="32" spans="1:18" ht="24.75" customHeight="1">
      <c r="A32" s="116"/>
      <c r="B32" s="45" t="s">
        <v>9</v>
      </c>
      <c r="C32" s="59" t="s">
        <v>25</v>
      </c>
      <c r="D32" s="57">
        <v>0.19</v>
      </c>
      <c r="E32" s="57">
        <v>0.04</v>
      </c>
      <c r="F32" s="57">
        <v>10.98</v>
      </c>
      <c r="G32" s="57">
        <v>43.9</v>
      </c>
      <c r="H32" s="46">
        <v>685</v>
      </c>
      <c r="I32" s="117">
        <v>3.6</v>
      </c>
      <c r="J32" s="116"/>
      <c r="K32" s="45" t="s">
        <v>174</v>
      </c>
      <c r="L32" s="59">
        <v>31</v>
      </c>
      <c r="M32" s="57">
        <v>2.36</v>
      </c>
      <c r="N32" s="57">
        <v>0.25</v>
      </c>
      <c r="O32" s="57">
        <v>17.98</v>
      </c>
      <c r="P32" s="57">
        <v>80.989999999999995</v>
      </c>
      <c r="Q32" s="46"/>
      <c r="R32" s="117">
        <v>2.27</v>
      </c>
    </row>
    <row r="33" spans="1:18" ht="18.75" customHeight="1">
      <c r="A33" s="116"/>
      <c r="B33" s="45" t="s">
        <v>174</v>
      </c>
      <c r="C33" s="59">
        <v>38</v>
      </c>
      <c r="D33" s="57">
        <v>2.89</v>
      </c>
      <c r="E33" s="57">
        <v>0.3</v>
      </c>
      <c r="F33" s="57">
        <v>22.04</v>
      </c>
      <c r="G33" s="57">
        <v>99.28</v>
      </c>
      <c r="H33" s="46"/>
      <c r="I33" s="117">
        <v>2.76</v>
      </c>
      <c r="J33" s="116"/>
      <c r="K33" s="18"/>
      <c r="L33" s="59"/>
      <c r="M33" s="57"/>
      <c r="N33" s="57"/>
      <c r="O33" s="57"/>
      <c r="P33" s="57"/>
      <c r="Q33" s="46"/>
      <c r="R33" s="118"/>
    </row>
    <row r="34" spans="1:18" ht="21" customHeight="1">
      <c r="A34" s="204" t="s">
        <v>192</v>
      </c>
      <c r="B34" s="27"/>
      <c r="C34" s="28">
        <v>625</v>
      </c>
      <c r="D34" s="29">
        <f>SUM(D28:D33)</f>
        <v>20.93</v>
      </c>
      <c r="E34" s="29">
        <f>SUM(E28:E33)</f>
        <v>20.28</v>
      </c>
      <c r="F34" s="29">
        <f>SUM(F28:F33)</f>
        <v>87.32</v>
      </c>
      <c r="G34" s="29">
        <f>SUM(G28:G33)</f>
        <v>595.47</v>
      </c>
      <c r="H34" s="28"/>
      <c r="I34" s="120">
        <f>SUM(I28:I33)</f>
        <v>70</v>
      </c>
      <c r="J34" s="204" t="s">
        <v>192</v>
      </c>
      <c r="K34" s="27" t="s">
        <v>199</v>
      </c>
      <c r="L34" s="28">
        <v>653</v>
      </c>
      <c r="M34" s="29">
        <f>SUM(M28:M33)</f>
        <v>17.23</v>
      </c>
      <c r="N34" s="29">
        <f>SUM(N28:N33)</f>
        <v>21.97</v>
      </c>
      <c r="O34" s="29">
        <f>SUM(O28:O33)</f>
        <v>80.150000000000006</v>
      </c>
      <c r="P34" s="29">
        <f>SUM(P28:P33)</f>
        <v>567.37</v>
      </c>
      <c r="Q34" s="28"/>
      <c r="R34" s="120">
        <f>SUM(R28:R33)</f>
        <v>69.999999999999986</v>
      </c>
    </row>
    <row r="35" spans="1:18" ht="30" customHeight="1">
      <c r="A35" s="115" t="s">
        <v>62</v>
      </c>
      <c r="B35" s="95"/>
      <c r="C35" s="96"/>
      <c r="D35" s="26"/>
      <c r="E35" s="26"/>
      <c r="F35" s="26"/>
      <c r="G35" s="97"/>
      <c r="H35" s="96"/>
      <c r="I35" s="223"/>
      <c r="J35" s="115" t="s">
        <v>67</v>
      </c>
      <c r="K35" s="95"/>
      <c r="L35" s="96"/>
      <c r="M35" s="26"/>
      <c r="N35" s="26"/>
      <c r="O35" s="26"/>
      <c r="P35" s="97"/>
      <c r="Q35" s="96"/>
      <c r="R35" s="223"/>
    </row>
    <row r="36" spans="1:18" ht="42.75" customHeight="1">
      <c r="A36" s="311" t="s">
        <v>198</v>
      </c>
      <c r="B36" s="45" t="s">
        <v>197</v>
      </c>
      <c r="C36" s="46">
        <v>200</v>
      </c>
      <c r="D36" s="47">
        <v>5.26</v>
      </c>
      <c r="E36" s="47">
        <v>4.63</v>
      </c>
      <c r="F36" s="47">
        <v>21.49</v>
      </c>
      <c r="G36" s="47">
        <v>153.34</v>
      </c>
      <c r="H36" s="46">
        <v>138</v>
      </c>
      <c r="I36" s="122">
        <v>15.66</v>
      </c>
      <c r="J36" s="197" t="s">
        <v>198</v>
      </c>
      <c r="K36" s="45" t="s">
        <v>99</v>
      </c>
      <c r="L36" s="46">
        <v>200</v>
      </c>
      <c r="M36" s="47">
        <v>5</v>
      </c>
      <c r="N36" s="47">
        <v>7.08</v>
      </c>
      <c r="O36" s="47">
        <v>13.06</v>
      </c>
      <c r="P36" s="47">
        <v>178.7</v>
      </c>
      <c r="Q36" s="46" t="s">
        <v>100</v>
      </c>
      <c r="R36" s="315">
        <v>18.2</v>
      </c>
    </row>
    <row r="37" spans="1:18" ht="18.75">
      <c r="A37" s="323"/>
      <c r="B37" s="45" t="s">
        <v>184</v>
      </c>
      <c r="C37" s="46">
        <v>160</v>
      </c>
      <c r="D37" s="47">
        <v>13.18</v>
      </c>
      <c r="E37" s="47">
        <v>4.8499999999999996</v>
      </c>
      <c r="F37" s="47">
        <v>22.33</v>
      </c>
      <c r="G37" s="47">
        <v>185.79</v>
      </c>
      <c r="H37" s="46">
        <v>465</v>
      </c>
      <c r="I37" s="122">
        <v>40.130000000000003</v>
      </c>
      <c r="J37" s="170"/>
      <c r="K37" s="45" t="s">
        <v>19</v>
      </c>
      <c r="L37" s="46">
        <v>60</v>
      </c>
      <c r="M37" s="47">
        <v>8.3800000000000008</v>
      </c>
      <c r="N37" s="47">
        <v>8.2899999999999991</v>
      </c>
      <c r="O37" s="47">
        <v>12.15</v>
      </c>
      <c r="P37" s="47">
        <v>115.71</v>
      </c>
      <c r="Q37" s="46">
        <v>498</v>
      </c>
      <c r="R37" s="122">
        <v>32.67</v>
      </c>
    </row>
    <row r="38" spans="1:18" ht="18.75">
      <c r="A38" s="116"/>
      <c r="B38" s="369" t="s">
        <v>80</v>
      </c>
      <c r="C38" s="370">
        <v>25</v>
      </c>
      <c r="D38" s="371">
        <v>0.28999999999999998</v>
      </c>
      <c r="E38" s="372">
        <v>0.45</v>
      </c>
      <c r="F38" s="372">
        <v>1.66</v>
      </c>
      <c r="G38" s="372">
        <v>27.96</v>
      </c>
      <c r="H38" s="378">
        <v>71</v>
      </c>
      <c r="I38" s="373">
        <v>7.69</v>
      </c>
      <c r="J38" s="170"/>
      <c r="K38" s="194" t="s">
        <v>12</v>
      </c>
      <c r="L38" s="46">
        <v>100</v>
      </c>
      <c r="M38" s="47">
        <v>2.88</v>
      </c>
      <c r="N38" s="47">
        <v>3.91</v>
      </c>
      <c r="O38" s="47">
        <v>21.87</v>
      </c>
      <c r="P38" s="47">
        <v>146.33000000000001</v>
      </c>
      <c r="Q38" s="46">
        <v>332</v>
      </c>
      <c r="R38" s="122">
        <v>12.61</v>
      </c>
    </row>
    <row r="39" spans="1:18" ht="30" customHeight="1">
      <c r="A39" s="116"/>
      <c r="B39" s="45" t="s">
        <v>9</v>
      </c>
      <c r="C39" s="59" t="s">
        <v>25</v>
      </c>
      <c r="D39" s="57">
        <v>0.19</v>
      </c>
      <c r="E39" s="57">
        <v>0.04</v>
      </c>
      <c r="F39" s="57">
        <v>10.98</v>
      </c>
      <c r="G39" s="57">
        <v>43.9</v>
      </c>
      <c r="H39" s="46">
        <v>685</v>
      </c>
      <c r="I39" s="117">
        <v>3.6</v>
      </c>
      <c r="J39" s="170"/>
      <c r="K39" s="194" t="s">
        <v>9</v>
      </c>
      <c r="L39" s="59" t="s">
        <v>25</v>
      </c>
      <c r="M39" s="57">
        <v>0.19</v>
      </c>
      <c r="N39" s="57">
        <v>0.04</v>
      </c>
      <c r="O39" s="57">
        <v>10.98</v>
      </c>
      <c r="P39" s="57">
        <v>43.9</v>
      </c>
      <c r="Q39" s="46">
        <v>685</v>
      </c>
      <c r="R39" s="117">
        <v>3.6</v>
      </c>
    </row>
    <row r="40" spans="1:18" ht="27.75" customHeight="1">
      <c r="A40" s="116"/>
      <c r="B40" s="45" t="s">
        <v>174</v>
      </c>
      <c r="C40" s="59">
        <v>40</v>
      </c>
      <c r="D40" s="57">
        <v>3.04</v>
      </c>
      <c r="E40" s="57">
        <v>0.32</v>
      </c>
      <c r="F40" s="57">
        <v>23.2</v>
      </c>
      <c r="G40" s="57">
        <v>104.5</v>
      </c>
      <c r="H40" s="46"/>
      <c r="I40" s="117">
        <v>2.92</v>
      </c>
      <c r="J40" s="170"/>
      <c r="K40" s="45" t="s">
        <v>174</v>
      </c>
      <c r="L40" s="59">
        <v>40</v>
      </c>
      <c r="M40" s="57">
        <v>3.04</v>
      </c>
      <c r="N40" s="57">
        <v>0.32</v>
      </c>
      <c r="O40" s="57">
        <v>23.2</v>
      </c>
      <c r="P40" s="57">
        <v>104.5</v>
      </c>
      <c r="Q40" s="46"/>
      <c r="R40" s="117">
        <v>2.92</v>
      </c>
    </row>
    <row r="41" spans="1:18" ht="26.25" customHeight="1" thickBot="1">
      <c r="A41" s="324" t="s">
        <v>192</v>
      </c>
      <c r="B41" s="112"/>
      <c r="C41" s="113">
        <v>637</v>
      </c>
      <c r="D41" s="114">
        <f>SUM(D35:D40)</f>
        <v>21.959999999999997</v>
      </c>
      <c r="E41" s="114">
        <f>SUM(E35:E40)</f>
        <v>10.29</v>
      </c>
      <c r="F41" s="114">
        <f>SUM(F35:F40)</f>
        <v>79.66</v>
      </c>
      <c r="G41" s="114">
        <f>SUM(G35:G40)</f>
        <v>515.49</v>
      </c>
      <c r="H41" s="270"/>
      <c r="I41" s="123">
        <f>SUM(I35:I40)</f>
        <v>70</v>
      </c>
      <c r="J41" s="324" t="s">
        <v>192</v>
      </c>
      <c r="K41" s="112"/>
      <c r="L41" s="113">
        <v>612</v>
      </c>
      <c r="M41" s="114">
        <f>SUM(M36:M40)</f>
        <v>19.490000000000002</v>
      </c>
      <c r="N41" s="114">
        <f>SUM(N36:N40)</f>
        <v>19.64</v>
      </c>
      <c r="O41" s="114">
        <f>SUM(O36:O40)</f>
        <v>81.260000000000005</v>
      </c>
      <c r="P41" s="114">
        <f>SUM(P36:P40)</f>
        <v>589.14</v>
      </c>
      <c r="Q41" s="113"/>
      <c r="R41" s="123">
        <f>SUM(R36:R40)</f>
        <v>70</v>
      </c>
    </row>
    <row r="42" spans="1:18" ht="18.75">
      <c r="A42" s="188"/>
      <c r="B42" s="100"/>
      <c r="C42" s="188"/>
      <c r="D42" s="189"/>
      <c r="E42" s="189"/>
      <c r="F42" s="189"/>
      <c r="G42" s="189"/>
      <c r="H42" s="188"/>
      <c r="I42" s="189"/>
      <c r="J42" s="325"/>
      <c r="K42" s="100"/>
      <c r="L42" s="188"/>
      <c r="M42" s="189"/>
      <c r="N42" s="189"/>
      <c r="O42" s="189"/>
      <c r="P42" s="189"/>
      <c r="Q42" s="325"/>
      <c r="R42" s="189"/>
    </row>
    <row r="43" spans="1:18" ht="18.75">
      <c r="A43" s="188"/>
      <c r="B43" s="100"/>
      <c r="C43" s="188"/>
      <c r="D43" s="189"/>
      <c r="E43" s="189"/>
      <c r="F43" s="189"/>
      <c r="G43" s="189"/>
      <c r="H43" s="188"/>
      <c r="I43" s="189"/>
      <c r="J43" s="188"/>
      <c r="K43" s="100" t="s">
        <v>200</v>
      </c>
      <c r="L43" s="100"/>
      <c r="M43" s="99">
        <f>(M41+M34+M26+M18+M11+D41+D34+D26+D18+D11)/10</f>
        <v>19.613000000000003</v>
      </c>
      <c r="N43" s="99">
        <f>(N41+N34+N26+N18+N11+E41+E34+E26+E18+E11)/10</f>
        <v>17.96</v>
      </c>
      <c r="O43" s="99">
        <f>(O41+O34+O26+O18+O11+F41+F34+F26+F18+F11)/10</f>
        <v>79.171000000000006</v>
      </c>
      <c r="P43" s="99">
        <f>(P41+P34+P26+P18+P11+G41+G34+G26+G18+G11)/10</f>
        <v>557.79700000000014</v>
      </c>
      <c r="Q43" s="188"/>
      <c r="R43" s="99"/>
    </row>
    <row r="44" spans="1:18">
      <c r="A44" s="271"/>
      <c r="B44" s="271"/>
      <c r="C44" s="271"/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</row>
    <row r="45" spans="1:18">
      <c r="A45" s="271"/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</row>
  </sheetData>
  <mergeCells count="16">
    <mergeCell ref="R3:R4"/>
    <mergeCell ref="B1:F1"/>
    <mergeCell ref="B2:P2"/>
    <mergeCell ref="A3:A4"/>
    <mergeCell ref="B3:B4"/>
    <mergeCell ref="C3:C4"/>
    <mergeCell ref="D3:F3"/>
    <mergeCell ref="G3:G4"/>
    <mergeCell ref="H3:H4"/>
    <mergeCell ref="I3:I4"/>
    <mergeCell ref="J3:J4"/>
    <mergeCell ref="K3:K4"/>
    <mergeCell ref="L3:L4"/>
    <mergeCell ref="M3:O3"/>
    <mergeCell ref="P3:P4"/>
    <mergeCell ref="Q3:Q4"/>
  </mergeCells>
  <pageMargins left="0.7" right="0.7" top="0.75" bottom="0.75" header="0.3" footer="0.3"/>
  <pageSetup paperSize="9" scale="59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51"/>
  <sheetViews>
    <sheetView view="pageBreakPreview" zoomScale="57" zoomScaleSheetLayoutView="57" workbookViewId="0">
      <selection activeCell="C15" sqref="C15:I15"/>
    </sheetView>
  </sheetViews>
  <sheetFormatPr defaultRowHeight="15.75"/>
  <cols>
    <col min="1" max="1" width="22.140625" customWidth="1"/>
    <col min="2" max="2" width="42.42578125" customWidth="1"/>
    <col min="3" max="3" width="13.7109375" customWidth="1"/>
    <col min="4" max="4" width="9.85546875" style="1" bestFit="1" customWidth="1"/>
    <col min="5" max="5" width="10.7109375" style="1" customWidth="1"/>
    <col min="6" max="6" width="10.28515625" style="1" customWidth="1"/>
    <col min="7" max="7" width="14.85546875" style="1" customWidth="1"/>
    <col min="8" max="8" width="9.85546875" style="73" customWidth="1"/>
    <col min="9" max="9" width="10.7109375" style="1" customWidth="1"/>
    <col min="10" max="10" width="25.28515625" style="73" customWidth="1"/>
    <col min="11" max="11" width="41" customWidth="1"/>
    <col min="12" max="12" width="12.28515625" customWidth="1"/>
    <col min="13" max="14" width="9.85546875" style="1" bestFit="1" customWidth="1"/>
    <col min="15" max="15" width="10.5703125" style="1" customWidth="1"/>
    <col min="16" max="16" width="15.140625" style="1" customWidth="1"/>
    <col min="17" max="17" width="10.7109375" style="73" customWidth="1"/>
    <col min="18" max="18" width="11" style="1" customWidth="1"/>
  </cols>
  <sheetData>
    <row r="1" spans="1:18" ht="31.5" customHeight="1">
      <c r="A1" s="343" t="s">
        <v>54</v>
      </c>
      <c r="B1" s="334" t="s">
        <v>55</v>
      </c>
      <c r="C1" s="334" t="s">
        <v>56</v>
      </c>
      <c r="D1" s="336" t="s">
        <v>2</v>
      </c>
      <c r="E1" s="336"/>
      <c r="F1" s="336"/>
      <c r="G1" s="337" t="s">
        <v>3</v>
      </c>
      <c r="H1" s="339" t="s">
        <v>0</v>
      </c>
      <c r="I1" s="341" t="s">
        <v>1</v>
      </c>
      <c r="J1" s="343" t="s">
        <v>54</v>
      </c>
      <c r="K1" s="334" t="s">
        <v>55</v>
      </c>
      <c r="L1" s="334" t="s">
        <v>56</v>
      </c>
      <c r="M1" s="336" t="s">
        <v>2</v>
      </c>
      <c r="N1" s="336"/>
      <c r="O1" s="336"/>
      <c r="P1" s="337" t="s">
        <v>3</v>
      </c>
      <c r="Q1" s="339" t="s">
        <v>0</v>
      </c>
      <c r="R1" s="341" t="s">
        <v>1</v>
      </c>
    </row>
    <row r="2" spans="1:18" ht="30.75" customHeight="1">
      <c r="A2" s="344"/>
      <c r="B2" s="335"/>
      <c r="C2" s="335"/>
      <c r="D2" s="207" t="s">
        <v>4</v>
      </c>
      <c r="E2" s="207" t="s">
        <v>5</v>
      </c>
      <c r="F2" s="207" t="s">
        <v>6</v>
      </c>
      <c r="G2" s="338"/>
      <c r="H2" s="340"/>
      <c r="I2" s="342"/>
      <c r="J2" s="344"/>
      <c r="K2" s="335"/>
      <c r="L2" s="335"/>
      <c r="M2" s="207" t="s">
        <v>4</v>
      </c>
      <c r="N2" s="207" t="s">
        <v>5</v>
      </c>
      <c r="O2" s="207" t="s">
        <v>6</v>
      </c>
      <c r="P2" s="338"/>
      <c r="Q2" s="340"/>
      <c r="R2" s="342"/>
    </row>
    <row r="3" spans="1:18" ht="36" customHeight="1">
      <c r="A3" s="236" t="s">
        <v>57</v>
      </c>
      <c r="B3" s="215"/>
      <c r="C3" s="288"/>
      <c r="D3" s="207"/>
      <c r="E3" s="207"/>
      <c r="F3" s="207"/>
      <c r="G3" s="289"/>
      <c r="H3" s="286"/>
      <c r="I3" s="287"/>
      <c r="J3" s="236" t="s">
        <v>63</v>
      </c>
      <c r="K3" s="215"/>
      <c r="L3" s="288"/>
      <c r="M3" s="207"/>
      <c r="N3" s="207"/>
      <c r="O3" s="207"/>
      <c r="P3" s="289"/>
      <c r="Q3" s="286"/>
      <c r="R3" s="287"/>
    </row>
    <row r="4" spans="1:18" ht="35.25" customHeight="1">
      <c r="A4" s="197" t="s">
        <v>42</v>
      </c>
      <c r="B4" s="194" t="s">
        <v>86</v>
      </c>
      <c r="C4" s="59">
        <v>150</v>
      </c>
      <c r="D4" s="57">
        <v>12.68</v>
      </c>
      <c r="E4" s="57">
        <v>15.24</v>
      </c>
      <c r="F4" s="57">
        <v>25.45</v>
      </c>
      <c r="G4" s="57">
        <v>225.5</v>
      </c>
      <c r="H4" s="46">
        <v>340</v>
      </c>
      <c r="I4" s="117">
        <v>50.54</v>
      </c>
      <c r="J4" s="197" t="s">
        <v>42</v>
      </c>
      <c r="K4" s="45" t="s">
        <v>11</v>
      </c>
      <c r="L4" s="59">
        <v>210</v>
      </c>
      <c r="M4" s="23">
        <v>14.42</v>
      </c>
      <c r="N4" s="23">
        <v>7.39</v>
      </c>
      <c r="O4" s="23">
        <v>32.909999999999997</v>
      </c>
      <c r="P4" s="26">
        <v>309.72000000000003</v>
      </c>
      <c r="Q4" s="46" t="s">
        <v>132</v>
      </c>
      <c r="R4" s="117">
        <v>52.56</v>
      </c>
    </row>
    <row r="5" spans="1:18" ht="36" customHeight="1">
      <c r="A5" s="170"/>
      <c r="B5" s="294" t="s">
        <v>185</v>
      </c>
      <c r="C5" s="295">
        <v>50</v>
      </c>
      <c r="D5" s="296">
        <v>1.83</v>
      </c>
      <c r="E5" s="296">
        <v>1.33</v>
      </c>
      <c r="F5" s="296">
        <v>9.1999999999999993</v>
      </c>
      <c r="G5" s="296">
        <v>73.5</v>
      </c>
      <c r="H5" s="46">
        <v>57</v>
      </c>
      <c r="I5" s="117">
        <v>16.47</v>
      </c>
      <c r="J5" s="170"/>
      <c r="K5" s="45" t="s">
        <v>76</v>
      </c>
      <c r="L5" s="59">
        <v>35</v>
      </c>
      <c r="M5" s="57">
        <v>0.88</v>
      </c>
      <c r="N5" s="47">
        <v>4.03</v>
      </c>
      <c r="O5" s="47">
        <v>3.64</v>
      </c>
      <c r="P5" s="47">
        <v>49.99</v>
      </c>
      <c r="Q5" s="302">
        <v>43</v>
      </c>
      <c r="R5" s="122">
        <v>5.92</v>
      </c>
    </row>
    <row r="6" spans="1:18" ht="26.25" customHeight="1">
      <c r="A6" s="170"/>
      <c r="B6" s="194" t="s">
        <v>188</v>
      </c>
      <c r="C6" s="59">
        <v>40</v>
      </c>
      <c r="D6" s="57">
        <v>2.6</v>
      </c>
      <c r="E6" s="57">
        <v>3.68</v>
      </c>
      <c r="F6" s="57">
        <v>12.86</v>
      </c>
      <c r="G6" s="57">
        <v>138.24</v>
      </c>
      <c r="H6" s="46"/>
      <c r="I6" s="117">
        <v>22.47</v>
      </c>
      <c r="J6" s="170"/>
      <c r="K6" s="45" t="s">
        <v>9</v>
      </c>
      <c r="L6" s="59" t="s">
        <v>25</v>
      </c>
      <c r="M6" s="57">
        <v>0.19</v>
      </c>
      <c r="N6" s="57">
        <v>0.04</v>
      </c>
      <c r="O6" s="57">
        <v>10.98</v>
      </c>
      <c r="P6" s="57">
        <v>43.9</v>
      </c>
      <c r="Q6" s="46">
        <v>685</v>
      </c>
      <c r="R6" s="117">
        <v>3.6</v>
      </c>
    </row>
    <row r="7" spans="1:18" ht="24" customHeight="1">
      <c r="A7" s="170"/>
      <c r="B7" s="45" t="s">
        <v>9</v>
      </c>
      <c r="C7" s="59" t="s">
        <v>25</v>
      </c>
      <c r="D7" s="57">
        <v>0.19</v>
      </c>
      <c r="E7" s="57">
        <v>0.04</v>
      </c>
      <c r="F7" s="57">
        <v>10.98</v>
      </c>
      <c r="G7" s="57">
        <v>43.9</v>
      </c>
      <c r="H7" s="46">
        <v>685</v>
      </c>
      <c r="I7" s="117">
        <v>3.6</v>
      </c>
      <c r="J7" s="170"/>
      <c r="K7" s="45" t="s">
        <v>174</v>
      </c>
      <c r="L7" s="59">
        <v>40</v>
      </c>
      <c r="M7" s="57">
        <v>3.04</v>
      </c>
      <c r="N7" s="57">
        <v>0.32</v>
      </c>
      <c r="O7" s="57">
        <v>23.2</v>
      </c>
      <c r="P7" s="57">
        <v>104.5</v>
      </c>
      <c r="Q7" s="46"/>
      <c r="R7" s="117">
        <v>2.92</v>
      </c>
    </row>
    <row r="8" spans="1:18" ht="25.5" customHeight="1">
      <c r="A8" s="170"/>
      <c r="B8" s="194" t="s">
        <v>174</v>
      </c>
      <c r="C8" s="59">
        <v>40</v>
      </c>
      <c r="D8" s="57">
        <v>3.04</v>
      </c>
      <c r="E8" s="57">
        <v>0.32</v>
      </c>
      <c r="F8" s="57">
        <v>23.2</v>
      </c>
      <c r="G8" s="57">
        <v>104.5</v>
      </c>
      <c r="H8" s="46"/>
      <c r="I8" s="117">
        <v>2.92</v>
      </c>
      <c r="J8" s="170"/>
      <c r="K8" s="45" t="s">
        <v>187</v>
      </c>
      <c r="L8" s="46">
        <v>80</v>
      </c>
      <c r="M8" s="47">
        <v>4.6399999999999997</v>
      </c>
      <c r="N8" s="47">
        <v>10.8</v>
      </c>
      <c r="O8" s="47">
        <v>20.65</v>
      </c>
      <c r="P8" s="47">
        <v>206.25</v>
      </c>
      <c r="Q8" s="46"/>
      <c r="R8" s="122">
        <v>31</v>
      </c>
    </row>
    <row r="9" spans="1:18" ht="23.25" customHeight="1">
      <c r="A9" s="198" t="s">
        <v>58</v>
      </c>
      <c r="B9" s="77"/>
      <c r="C9" s="78">
        <v>492</v>
      </c>
      <c r="D9" s="79">
        <f>SUM(D4:D8)</f>
        <v>20.34</v>
      </c>
      <c r="E9" s="79">
        <f>SUM(E4:E8)</f>
        <v>20.61</v>
      </c>
      <c r="F9" s="79">
        <f>SUM(F4:F8)</f>
        <v>81.69</v>
      </c>
      <c r="G9" s="79">
        <f>SUM(G4:G8)</f>
        <v>585.64</v>
      </c>
      <c r="H9" s="222"/>
      <c r="I9" s="226">
        <f>SUM(I4:I8)</f>
        <v>95.999999999999986</v>
      </c>
      <c r="J9" s="198" t="s">
        <v>58</v>
      </c>
      <c r="K9" s="45"/>
      <c r="L9" s="222">
        <v>577</v>
      </c>
      <c r="M9" s="79">
        <f>SUM(M4:M8)</f>
        <v>23.17</v>
      </c>
      <c r="N9" s="79">
        <f t="shared" ref="N9:P9" si="0">SUM(N4:N8)</f>
        <v>22.58</v>
      </c>
      <c r="O9" s="79">
        <f t="shared" si="0"/>
        <v>91.38</v>
      </c>
      <c r="P9" s="79">
        <f t="shared" si="0"/>
        <v>714.36</v>
      </c>
      <c r="Q9" s="46"/>
      <c r="R9" s="303">
        <f>SUM(R4:R8)</f>
        <v>96</v>
      </c>
    </row>
    <row r="10" spans="1:18" ht="39.75" customHeight="1">
      <c r="A10" s="171" t="s">
        <v>59</v>
      </c>
      <c r="B10" s="199"/>
      <c r="C10" s="200"/>
      <c r="D10" s="201"/>
      <c r="E10" s="201"/>
      <c r="F10" s="201"/>
      <c r="G10" s="202"/>
      <c r="H10" s="200"/>
      <c r="I10" s="203"/>
      <c r="J10" s="235" t="s">
        <v>64</v>
      </c>
      <c r="K10" s="45"/>
      <c r="L10" s="222"/>
      <c r="M10" s="304"/>
      <c r="N10" s="304"/>
      <c r="O10" s="304"/>
      <c r="P10" s="304"/>
      <c r="Q10" s="46"/>
      <c r="R10" s="303"/>
    </row>
    <row r="11" spans="1:18" ht="36.75" customHeight="1">
      <c r="A11" s="197" t="s">
        <v>42</v>
      </c>
      <c r="B11" s="194" t="s">
        <v>88</v>
      </c>
      <c r="C11" s="59" t="s">
        <v>127</v>
      </c>
      <c r="D11" s="57">
        <v>12.11</v>
      </c>
      <c r="E11" s="57">
        <v>12.48</v>
      </c>
      <c r="F11" s="57">
        <v>16.45</v>
      </c>
      <c r="G11" s="57">
        <v>188.56</v>
      </c>
      <c r="H11" s="46">
        <v>462</v>
      </c>
      <c r="I11" s="117">
        <v>55.82</v>
      </c>
      <c r="J11" s="197" t="s">
        <v>42</v>
      </c>
      <c r="K11" s="45" t="s">
        <v>77</v>
      </c>
      <c r="L11" s="46">
        <v>90</v>
      </c>
      <c r="M11" s="46">
        <v>9.16</v>
      </c>
      <c r="N11" s="46">
        <v>11.24</v>
      </c>
      <c r="O11" s="46">
        <v>10.67</v>
      </c>
      <c r="P11" s="46">
        <v>159.46</v>
      </c>
      <c r="Q11" s="46">
        <v>454</v>
      </c>
      <c r="R11" s="122">
        <v>49.26</v>
      </c>
    </row>
    <row r="12" spans="1:18" ht="26.25" customHeight="1">
      <c r="A12" s="116"/>
      <c r="B12" s="194" t="s">
        <v>12</v>
      </c>
      <c r="C12" s="46">
        <v>150</v>
      </c>
      <c r="D12" s="47">
        <v>4.32</v>
      </c>
      <c r="E12" s="47">
        <v>5.86</v>
      </c>
      <c r="F12" s="47">
        <v>32.799999999999997</v>
      </c>
      <c r="G12" s="47">
        <v>219.5</v>
      </c>
      <c r="H12" s="46">
        <v>332</v>
      </c>
      <c r="I12" s="122">
        <v>18.739999999999998</v>
      </c>
      <c r="J12" s="170"/>
      <c r="K12" s="45" t="s">
        <v>12</v>
      </c>
      <c r="L12" s="46">
        <v>150</v>
      </c>
      <c r="M12" s="47">
        <v>4.32</v>
      </c>
      <c r="N12" s="47">
        <v>5.86</v>
      </c>
      <c r="O12" s="47">
        <v>32.799999999999997</v>
      </c>
      <c r="P12" s="47">
        <v>219.5</v>
      </c>
      <c r="Q12" s="46">
        <v>332</v>
      </c>
      <c r="R12" s="122">
        <v>18.739999999999998</v>
      </c>
    </row>
    <row r="13" spans="1:18" ht="26.25" customHeight="1">
      <c r="A13" s="116"/>
      <c r="B13" s="369" t="s">
        <v>202</v>
      </c>
      <c r="C13" s="370">
        <v>25</v>
      </c>
      <c r="D13" s="371">
        <v>0.33</v>
      </c>
      <c r="E13" s="372">
        <v>0.04</v>
      </c>
      <c r="F13" s="372">
        <v>1.17</v>
      </c>
      <c r="G13" s="372">
        <v>6.25</v>
      </c>
      <c r="H13" s="372"/>
      <c r="I13" s="373">
        <v>9.35</v>
      </c>
      <c r="J13" s="170"/>
      <c r="K13" s="45" t="s">
        <v>153</v>
      </c>
      <c r="L13" s="46">
        <v>15</v>
      </c>
      <c r="M13" s="47">
        <v>0.55000000000000004</v>
      </c>
      <c r="N13" s="47">
        <v>0.37</v>
      </c>
      <c r="O13" s="47">
        <v>1.45</v>
      </c>
      <c r="P13" s="47">
        <v>11.1</v>
      </c>
      <c r="Q13" s="46" t="s">
        <v>189</v>
      </c>
      <c r="R13" s="122">
        <v>2</v>
      </c>
    </row>
    <row r="14" spans="1:18" ht="41.25" customHeight="1">
      <c r="A14" s="116"/>
      <c r="B14" s="45" t="s">
        <v>49</v>
      </c>
      <c r="C14" s="59">
        <v>200</v>
      </c>
      <c r="D14" s="57">
        <v>2.67</v>
      </c>
      <c r="E14" s="57">
        <v>3.48</v>
      </c>
      <c r="F14" s="57">
        <v>15.2</v>
      </c>
      <c r="G14" s="57">
        <v>91.2</v>
      </c>
      <c r="H14" s="46">
        <v>690</v>
      </c>
      <c r="I14" s="117">
        <v>8.8000000000000007</v>
      </c>
      <c r="J14" s="170"/>
      <c r="K14" s="374" t="s">
        <v>93</v>
      </c>
      <c r="L14" s="370">
        <v>40</v>
      </c>
      <c r="M14" s="371">
        <v>0.51</v>
      </c>
      <c r="N14" s="371">
        <v>4.0999999999999996</v>
      </c>
      <c r="O14" s="371">
        <v>3.47</v>
      </c>
      <c r="P14" s="371">
        <v>9.76</v>
      </c>
      <c r="Q14" s="375">
        <v>45</v>
      </c>
      <c r="R14" s="373">
        <v>14.28</v>
      </c>
    </row>
    <row r="15" spans="1:18" ht="42.75" customHeight="1">
      <c r="A15" s="116"/>
      <c r="B15" s="374" t="s">
        <v>174</v>
      </c>
      <c r="C15" s="370">
        <v>45</v>
      </c>
      <c r="D15" s="371">
        <v>3.42</v>
      </c>
      <c r="E15" s="371">
        <v>0.36</v>
      </c>
      <c r="F15" s="371">
        <v>26.1</v>
      </c>
      <c r="G15" s="371">
        <v>117.68</v>
      </c>
      <c r="H15" s="376"/>
      <c r="I15" s="377">
        <v>3.29</v>
      </c>
      <c r="J15" s="170"/>
      <c r="K15" s="45" t="s">
        <v>49</v>
      </c>
      <c r="L15" s="59">
        <v>200</v>
      </c>
      <c r="M15" s="57">
        <v>3.87</v>
      </c>
      <c r="N15" s="57">
        <v>3.48</v>
      </c>
      <c r="O15" s="57">
        <v>15.2</v>
      </c>
      <c r="P15" s="57">
        <v>91.2</v>
      </c>
      <c r="Q15" s="46">
        <v>690</v>
      </c>
      <c r="R15" s="117">
        <v>8.8000000000000007</v>
      </c>
    </row>
    <row r="16" spans="1:18" ht="24" customHeight="1">
      <c r="A16" s="116"/>
      <c r="B16" s="194"/>
      <c r="C16" s="59"/>
      <c r="D16" s="57"/>
      <c r="E16" s="57"/>
      <c r="F16" s="57"/>
      <c r="G16" s="57"/>
      <c r="H16" s="46"/>
      <c r="I16" s="117"/>
      <c r="J16" s="170"/>
      <c r="K16" s="45" t="s">
        <v>174</v>
      </c>
      <c r="L16" s="59">
        <v>40</v>
      </c>
      <c r="M16" s="57">
        <v>3.04</v>
      </c>
      <c r="N16" s="57">
        <v>0.32</v>
      </c>
      <c r="O16" s="57">
        <v>23.2</v>
      </c>
      <c r="P16" s="57">
        <v>104.5</v>
      </c>
      <c r="Q16" s="46"/>
      <c r="R16" s="117">
        <v>2.92</v>
      </c>
    </row>
    <row r="17" spans="1:18" ht="24" customHeight="1">
      <c r="A17" s="204" t="s">
        <v>58</v>
      </c>
      <c r="B17" s="77"/>
      <c r="C17" s="78">
        <v>590</v>
      </c>
      <c r="D17" s="79">
        <f>SUM(D11:D16)</f>
        <v>22.85</v>
      </c>
      <c r="E17" s="79">
        <f>SUM(E11:E16)</f>
        <v>22.22</v>
      </c>
      <c r="F17" s="79">
        <f>SUM(F11:F16)</f>
        <v>91.72</v>
      </c>
      <c r="G17" s="79">
        <f>SUM(G11:G16)</f>
        <v>623.19000000000005</v>
      </c>
      <c r="H17" s="78"/>
      <c r="I17" s="226">
        <f>SUM(I11:I16)</f>
        <v>96</v>
      </c>
      <c r="J17" s="198" t="s">
        <v>58</v>
      </c>
      <c r="K17" s="77"/>
      <c r="L17" s="78">
        <f>SUM(L11:L16)</f>
        <v>535</v>
      </c>
      <c r="M17" s="79">
        <f>SUM(M11:M16)</f>
        <v>21.45</v>
      </c>
      <c r="N17" s="79">
        <f>SUM(N11:N16)</f>
        <v>25.37</v>
      </c>
      <c r="O17" s="79">
        <f>SUM(O11:O16)</f>
        <v>86.79</v>
      </c>
      <c r="P17" s="79">
        <f>SUM(P11:P16)</f>
        <v>595.52</v>
      </c>
      <c r="Q17" s="78"/>
      <c r="R17" s="226">
        <f>SUM(R11:R16)</f>
        <v>96</v>
      </c>
    </row>
    <row r="18" spans="1:18" ht="25.5" customHeight="1">
      <c r="A18" s="171" t="s">
        <v>60</v>
      </c>
      <c r="B18" s="297"/>
      <c r="C18" s="206"/>
      <c r="D18" s="207"/>
      <c r="E18" s="207"/>
      <c r="F18" s="207"/>
      <c r="G18" s="207"/>
      <c r="H18" s="208"/>
      <c r="I18" s="209"/>
      <c r="J18" s="235" t="s">
        <v>65</v>
      </c>
      <c r="K18" s="205"/>
      <c r="L18" s="206"/>
      <c r="M18" s="207"/>
      <c r="N18" s="207"/>
      <c r="O18" s="207"/>
      <c r="P18" s="207"/>
      <c r="Q18" s="206"/>
      <c r="R18" s="209"/>
    </row>
    <row r="19" spans="1:18" ht="39.75" customHeight="1">
      <c r="A19" s="197" t="s">
        <v>42</v>
      </c>
      <c r="B19" s="194" t="s">
        <v>148</v>
      </c>
      <c r="C19" s="59">
        <v>220</v>
      </c>
      <c r="D19" s="57">
        <v>8.0299999999999994</v>
      </c>
      <c r="E19" s="57">
        <v>7.15</v>
      </c>
      <c r="F19" s="57">
        <v>42.46</v>
      </c>
      <c r="G19" s="57">
        <v>302.39</v>
      </c>
      <c r="H19" s="46" t="s">
        <v>149</v>
      </c>
      <c r="I19" s="117">
        <v>26.02</v>
      </c>
      <c r="J19" s="197" t="s">
        <v>42</v>
      </c>
      <c r="K19" s="45" t="s">
        <v>15</v>
      </c>
      <c r="L19" s="46">
        <v>200</v>
      </c>
      <c r="M19" s="47">
        <v>12.62</v>
      </c>
      <c r="N19" s="47">
        <v>11.87</v>
      </c>
      <c r="O19" s="47">
        <v>25</v>
      </c>
      <c r="P19" s="47">
        <v>208</v>
      </c>
      <c r="Q19" s="46">
        <v>302</v>
      </c>
      <c r="R19" s="122">
        <v>26.4</v>
      </c>
    </row>
    <row r="20" spans="1:18" ht="39" customHeight="1">
      <c r="A20" s="170"/>
      <c r="B20" s="45" t="s">
        <v>150</v>
      </c>
      <c r="C20" s="46" t="s">
        <v>7</v>
      </c>
      <c r="D20" s="47">
        <v>14.81</v>
      </c>
      <c r="E20" s="47">
        <v>15.75</v>
      </c>
      <c r="F20" s="47">
        <v>39.880000000000003</v>
      </c>
      <c r="G20" s="47">
        <v>336</v>
      </c>
      <c r="H20" s="46">
        <v>315</v>
      </c>
      <c r="I20" s="122">
        <v>66.38</v>
      </c>
      <c r="J20" s="170"/>
      <c r="K20" s="11" t="s">
        <v>147</v>
      </c>
      <c r="L20" s="16">
        <v>120</v>
      </c>
      <c r="M20" s="305">
        <v>5.07</v>
      </c>
      <c r="N20" s="305">
        <v>6.35</v>
      </c>
      <c r="O20" s="305">
        <v>41.35</v>
      </c>
      <c r="P20" s="305">
        <v>245</v>
      </c>
      <c r="Q20" s="16">
        <v>489</v>
      </c>
      <c r="R20" s="306">
        <v>43.42</v>
      </c>
    </row>
    <row r="21" spans="1:18" ht="25.5" customHeight="1">
      <c r="A21" s="170"/>
      <c r="B21" s="194" t="s">
        <v>9</v>
      </c>
      <c r="C21" s="59" t="s">
        <v>25</v>
      </c>
      <c r="D21" s="57">
        <v>0.19</v>
      </c>
      <c r="E21" s="57">
        <v>0.04</v>
      </c>
      <c r="F21" s="57">
        <v>10.98</v>
      </c>
      <c r="G21" s="57">
        <v>43.9</v>
      </c>
      <c r="H21" s="46">
        <v>685</v>
      </c>
      <c r="I21" s="117">
        <v>3.6</v>
      </c>
      <c r="J21" s="170"/>
      <c r="K21" s="45" t="s">
        <v>26</v>
      </c>
      <c r="L21" s="59">
        <v>200</v>
      </c>
      <c r="M21" s="57">
        <v>1.1399999999999999</v>
      </c>
      <c r="N21" s="57">
        <v>0.66</v>
      </c>
      <c r="O21" s="57">
        <v>6.82</v>
      </c>
      <c r="P21" s="57">
        <v>37.799999999999997</v>
      </c>
      <c r="Q21" s="46">
        <v>692</v>
      </c>
      <c r="R21" s="117">
        <v>4.18</v>
      </c>
    </row>
    <row r="22" spans="1:18" ht="24" customHeight="1">
      <c r="A22" s="170"/>
      <c r="B22" s="194"/>
      <c r="C22" s="59"/>
      <c r="D22" s="57"/>
      <c r="E22" s="57"/>
      <c r="F22" s="57"/>
      <c r="G22" s="47"/>
      <c r="H22" s="46"/>
      <c r="I22" s="117"/>
      <c r="J22" s="170"/>
      <c r="K22" s="45" t="s">
        <v>97</v>
      </c>
      <c r="L22" s="59">
        <v>165</v>
      </c>
      <c r="M22" s="57">
        <v>0.66</v>
      </c>
      <c r="N22" s="57">
        <v>0.66</v>
      </c>
      <c r="O22" s="57">
        <v>5.09</v>
      </c>
      <c r="P22" s="57">
        <v>73.260000000000005</v>
      </c>
      <c r="Q22" s="46">
        <v>386</v>
      </c>
      <c r="R22" s="117">
        <v>22</v>
      </c>
    </row>
    <row r="23" spans="1:18" ht="24.75" customHeight="1">
      <c r="A23" s="198" t="s">
        <v>58</v>
      </c>
      <c r="B23" s="77"/>
      <c r="C23" s="78">
        <v>602</v>
      </c>
      <c r="D23" s="79">
        <f>SUM(D18:D22)</f>
        <v>23.03</v>
      </c>
      <c r="E23" s="79">
        <f>SUM(E18:E22)</f>
        <v>22.939999999999998</v>
      </c>
      <c r="F23" s="79">
        <f>SUM(F18:F22)</f>
        <v>93.320000000000007</v>
      </c>
      <c r="G23" s="79">
        <f>SUM(G18:G22)</f>
        <v>682.29</v>
      </c>
      <c r="H23" s="46"/>
      <c r="I23" s="226">
        <f>SUM(I19:I22)</f>
        <v>95.999999999999986</v>
      </c>
      <c r="J23" s="198" t="s">
        <v>58</v>
      </c>
      <c r="K23" s="55"/>
      <c r="L23" s="78">
        <f>SUM(L19:L22)</f>
        <v>685</v>
      </c>
      <c r="M23" s="79">
        <f>SUM(M18:M22)</f>
        <v>19.489999999999998</v>
      </c>
      <c r="N23" s="79">
        <f>SUM(N18:N22)</f>
        <v>19.54</v>
      </c>
      <c r="O23" s="79">
        <f>SUM(O18:O22)</f>
        <v>78.259999999999991</v>
      </c>
      <c r="P23" s="79">
        <f>SUM(P18:P22)</f>
        <v>564.06000000000006</v>
      </c>
      <c r="Q23" s="46"/>
      <c r="R23" s="226">
        <f>SUM(R19:R22)</f>
        <v>96</v>
      </c>
    </row>
    <row r="24" spans="1:18" s="8" customFormat="1" ht="27" customHeight="1">
      <c r="A24" s="171" t="s">
        <v>61</v>
      </c>
      <c r="B24" s="210"/>
      <c r="C24" s="211"/>
      <c r="D24" s="207"/>
      <c r="E24" s="207"/>
      <c r="F24" s="207"/>
      <c r="G24" s="212"/>
      <c r="H24" s="213"/>
      <c r="I24" s="214"/>
      <c r="J24" s="235" t="s">
        <v>66</v>
      </c>
      <c r="K24" s="77"/>
      <c r="L24" s="78"/>
      <c r="M24" s="79"/>
      <c r="N24" s="79"/>
      <c r="O24" s="79"/>
      <c r="P24" s="79"/>
      <c r="Q24" s="79"/>
      <c r="R24" s="226"/>
    </row>
    <row r="25" spans="1:18" ht="27" customHeight="1">
      <c r="A25" s="197" t="s">
        <v>42</v>
      </c>
      <c r="B25" s="194" t="s">
        <v>135</v>
      </c>
      <c r="C25" s="46" t="s">
        <v>53</v>
      </c>
      <c r="D25" s="47">
        <v>13.92</v>
      </c>
      <c r="E25" s="47">
        <v>11.65</v>
      </c>
      <c r="F25" s="47">
        <v>15.37</v>
      </c>
      <c r="G25" s="47">
        <v>198.11</v>
      </c>
      <c r="H25" s="46">
        <v>437</v>
      </c>
      <c r="I25" s="122">
        <v>54.82</v>
      </c>
      <c r="J25" s="197" t="s">
        <v>42</v>
      </c>
      <c r="K25" s="45" t="s">
        <v>154</v>
      </c>
      <c r="L25" s="46" t="s">
        <v>190</v>
      </c>
      <c r="M25" s="47">
        <v>10.36</v>
      </c>
      <c r="N25" s="47">
        <v>13.75</v>
      </c>
      <c r="O25" s="47">
        <v>7.02</v>
      </c>
      <c r="P25" s="47">
        <v>196.63</v>
      </c>
      <c r="Q25" s="46" t="s">
        <v>156</v>
      </c>
      <c r="R25" s="122">
        <v>62.76</v>
      </c>
    </row>
    <row r="26" spans="1:18" ht="21.75" customHeight="1">
      <c r="A26" s="171"/>
      <c r="B26" s="194" t="s">
        <v>34</v>
      </c>
      <c r="C26" s="59">
        <v>160</v>
      </c>
      <c r="D26" s="57">
        <v>3.09</v>
      </c>
      <c r="E26" s="57">
        <v>3.7</v>
      </c>
      <c r="F26" s="57">
        <v>37.520000000000003</v>
      </c>
      <c r="G26" s="57">
        <v>240.85</v>
      </c>
      <c r="H26" s="46">
        <v>510</v>
      </c>
      <c r="I26" s="117">
        <v>16.579999999999998</v>
      </c>
      <c r="J26" s="170"/>
      <c r="K26" s="45" t="s">
        <v>17</v>
      </c>
      <c r="L26" s="59">
        <v>150</v>
      </c>
      <c r="M26" s="57">
        <v>7.96</v>
      </c>
      <c r="N26" s="57">
        <v>8.68</v>
      </c>
      <c r="O26" s="57">
        <v>37.18</v>
      </c>
      <c r="P26" s="57">
        <v>246</v>
      </c>
      <c r="Q26" s="46">
        <v>508</v>
      </c>
      <c r="R26" s="117">
        <v>20.45</v>
      </c>
    </row>
    <row r="27" spans="1:18" ht="35.25" customHeight="1">
      <c r="A27" s="197"/>
      <c r="B27" s="374" t="s">
        <v>93</v>
      </c>
      <c r="C27" s="370">
        <v>50</v>
      </c>
      <c r="D27" s="371">
        <v>0.64</v>
      </c>
      <c r="E27" s="371">
        <v>5.13</v>
      </c>
      <c r="F27" s="371">
        <v>4.34</v>
      </c>
      <c r="G27" s="371">
        <v>12.2</v>
      </c>
      <c r="H27" s="375">
        <v>45</v>
      </c>
      <c r="I27" s="373">
        <v>17.5</v>
      </c>
      <c r="J27" s="170"/>
      <c r="K27" s="45" t="s">
        <v>137</v>
      </c>
      <c r="L27" s="59">
        <v>40</v>
      </c>
      <c r="M27" s="57">
        <v>0.6</v>
      </c>
      <c r="N27" s="47">
        <v>7.0000000000000007E-2</v>
      </c>
      <c r="O27" s="47">
        <v>11.47</v>
      </c>
      <c r="P27" s="47">
        <v>33.47</v>
      </c>
      <c r="Q27" s="47" t="s">
        <v>138</v>
      </c>
      <c r="R27" s="122">
        <v>6.27</v>
      </c>
    </row>
    <row r="28" spans="1:18" ht="23.25" customHeight="1">
      <c r="A28" s="170"/>
      <c r="B28" s="45" t="s">
        <v>26</v>
      </c>
      <c r="C28" s="59">
        <v>200</v>
      </c>
      <c r="D28" s="57">
        <v>1.1399999999999999</v>
      </c>
      <c r="E28" s="57">
        <v>0.66</v>
      </c>
      <c r="F28" s="57">
        <v>6.82</v>
      </c>
      <c r="G28" s="57">
        <v>37.799999999999997</v>
      </c>
      <c r="H28" s="46">
        <v>692</v>
      </c>
      <c r="I28" s="117">
        <v>4.18</v>
      </c>
      <c r="J28" s="170"/>
      <c r="K28" s="45" t="s">
        <v>9</v>
      </c>
      <c r="L28" s="59" t="s">
        <v>25</v>
      </c>
      <c r="M28" s="57">
        <v>0.19</v>
      </c>
      <c r="N28" s="57">
        <v>0.04</v>
      </c>
      <c r="O28" s="57">
        <v>10.98</v>
      </c>
      <c r="P28" s="57">
        <v>29.27</v>
      </c>
      <c r="Q28" s="46">
        <v>685</v>
      </c>
      <c r="R28" s="117">
        <v>3.6</v>
      </c>
    </row>
    <row r="29" spans="1:18" ht="25.5" customHeight="1">
      <c r="A29" s="170"/>
      <c r="B29" s="194" t="s">
        <v>174</v>
      </c>
      <c r="C29" s="59">
        <v>40</v>
      </c>
      <c r="D29" s="57">
        <v>3.04</v>
      </c>
      <c r="E29" s="57">
        <v>0.32</v>
      </c>
      <c r="F29" s="57">
        <v>23.2</v>
      </c>
      <c r="G29" s="57">
        <v>104.5</v>
      </c>
      <c r="H29" s="46"/>
      <c r="I29" s="117">
        <v>2.92</v>
      </c>
      <c r="J29" s="170"/>
      <c r="K29" s="45" t="s">
        <v>174</v>
      </c>
      <c r="L29" s="59">
        <v>40</v>
      </c>
      <c r="M29" s="57">
        <v>3.04</v>
      </c>
      <c r="N29" s="57">
        <v>0.32</v>
      </c>
      <c r="O29" s="57">
        <v>23.2</v>
      </c>
      <c r="P29" s="57">
        <v>104.5</v>
      </c>
      <c r="Q29" s="46"/>
      <c r="R29" s="117">
        <v>2.92</v>
      </c>
    </row>
    <row r="30" spans="1:18" ht="38.25" customHeight="1">
      <c r="A30" s="198" t="s">
        <v>58</v>
      </c>
      <c r="B30" s="298"/>
      <c r="C30" s="299">
        <v>550</v>
      </c>
      <c r="D30" s="79">
        <f>SUM(D25:D29)</f>
        <v>21.83</v>
      </c>
      <c r="E30" s="79">
        <f>SUM(E25:E29)</f>
        <v>21.46</v>
      </c>
      <c r="F30" s="79">
        <f>SUM(F25:F29)</f>
        <v>87.250000000000014</v>
      </c>
      <c r="G30" s="79">
        <f>SUM(G25:G29)</f>
        <v>593.46</v>
      </c>
      <c r="H30" s="78"/>
      <c r="I30" s="226">
        <f>SUM(I25:I29)</f>
        <v>96.000000000000014</v>
      </c>
      <c r="J30" s="198" t="s">
        <v>58</v>
      </c>
      <c r="K30" s="77"/>
      <c r="L30" s="78">
        <v>572</v>
      </c>
      <c r="M30" s="79">
        <f>SUM(M25:M29)</f>
        <v>22.150000000000002</v>
      </c>
      <c r="N30" s="79">
        <f>SUM(N25:N29)</f>
        <v>22.86</v>
      </c>
      <c r="O30" s="79">
        <f>SUM(O25:O29)</f>
        <v>89.850000000000009</v>
      </c>
      <c r="P30" s="79">
        <f>SUM(P25:P29)</f>
        <v>609.87</v>
      </c>
      <c r="Q30" s="222"/>
      <c r="R30" s="226">
        <f>SUM(R25:R29)</f>
        <v>95.999999999999986</v>
      </c>
    </row>
    <row r="31" spans="1:18" ht="25.5" customHeight="1">
      <c r="A31" s="171" t="s">
        <v>62</v>
      </c>
      <c r="B31" s="300"/>
      <c r="C31" s="216"/>
      <c r="D31" s="217"/>
      <c r="E31" s="217"/>
      <c r="F31" s="217"/>
      <c r="G31" s="218"/>
      <c r="H31" s="219"/>
      <c r="I31" s="220"/>
      <c r="J31" s="236" t="s">
        <v>67</v>
      </c>
      <c r="K31" s="215"/>
      <c r="L31" s="216"/>
      <c r="M31" s="217"/>
      <c r="N31" s="217"/>
      <c r="O31" s="217"/>
      <c r="P31" s="218"/>
      <c r="Q31" s="219"/>
      <c r="R31" s="220"/>
    </row>
    <row r="32" spans="1:18" ht="45" customHeight="1">
      <c r="A32" s="197" t="s">
        <v>42</v>
      </c>
      <c r="B32" s="194" t="s">
        <v>19</v>
      </c>
      <c r="C32" s="46">
        <v>90</v>
      </c>
      <c r="D32" s="47">
        <v>12.54</v>
      </c>
      <c r="E32" s="47">
        <v>12.43</v>
      </c>
      <c r="F32" s="47">
        <v>20.95</v>
      </c>
      <c r="G32" s="47">
        <v>197.38</v>
      </c>
      <c r="H32" s="46">
        <v>498</v>
      </c>
      <c r="I32" s="122">
        <v>49.69</v>
      </c>
      <c r="J32" s="197" t="s">
        <v>42</v>
      </c>
      <c r="K32" s="374" t="s">
        <v>136</v>
      </c>
      <c r="L32" s="376" t="s">
        <v>204</v>
      </c>
      <c r="M32" s="372">
        <v>10.55</v>
      </c>
      <c r="N32" s="372">
        <v>11.16</v>
      </c>
      <c r="O32" s="372">
        <v>24.09</v>
      </c>
      <c r="P32" s="372">
        <v>183.2</v>
      </c>
      <c r="Q32" s="376">
        <v>374</v>
      </c>
      <c r="R32" s="373">
        <v>51.67</v>
      </c>
    </row>
    <row r="33" spans="1:18" ht="23.25" customHeight="1">
      <c r="A33" s="170"/>
      <c r="B33" s="194" t="s">
        <v>22</v>
      </c>
      <c r="C33" s="59">
        <v>150</v>
      </c>
      <c r="D33" s="57">
        <v>3.8</v>
      </c>
      <c r="E33" s="57">
        <v>6.8</v>
      </c>
      <c r="F33" s="57">
        <v>22.21</v>
      </c>
      <c r="G33" s="57">
        <v>231.4</v>
      </c>
      <c r="H33" s="46">
        <v>520</v>
      </c>
      <c r="I33" s="117">
        <v>26.52</v>
      </c>
      <c r="J33" s="197"/>
      <c r="K33" s="45" t="s">
        <v>22</v>
      </c>
      <c r="L33" s="59">
        <v>150</v>
      </c>
      <c r="M33" s="57">
        <v>3.8</v>
      </c>
      <c r="N33" s="57">
        <v>6.8</v>
      </c>
      <c r="O33" s="57">
        <v>22.21</v>
      </c>
      <c r="P33" s="57">
        <v>231.4</v>
      </c>
      <c r="Q33" s="46">
        <v>520</v>
      </c>
      <c r="R33" s="117">
        <v>26.52</v>
      </c>
    </row>
    <row r="34" spans="1:18" ht="27" customHeight="1">
      <c r="A34" s="170"/>
      <c r="B34" s="369" t="s">
        <v>202</v>
      </c>
      <c r="C34" s="370">
        <v>35</v>
      </c>
      <c r="D34" s="371">
        <v>0.47</v>
      </c>
      <c r="E34" s="372">
        <v>0.06</v>
      </c>
      <c r="F34" s="372">
        <v>1.63</v>
      </c>
      <c r="G34" s="372">
        <v>8.75</v>
      </c>
      <c r="H34" s="372"/>
      <c r="I34" s="373">
        <v>13.27</v>
      </c>
      <c r="J34" s="236"/>
      <c r="K34" s="369" t="s">
        <v>202</v>
      </c>
      <c r="L34" s="370">
        <v>30</v>
      </c>
      <c r="M34" s="371">
        <v>0.4</v>
      </c>
      <c r="N34" s="372">
        <v>0.05</v>
      </c>
      <c r="O34" s="372">
        <v>0.99</v>
      </c>
      <c r="P34" s="372">
        <v>7.5</v>
      </c>
      <c r="Q34" s="372"/>
      <c r="R34" s="373">
        <v>11.27</v>
      </c>
    </row>
    <row r="35" spans="1:18" s="8" customFormat="1" ht="30" customHeight="1">
      <c r="A35" s="198"/>
      <c r="B35" s="194" t="s">
        <v>9</v>
      </c>
      <c r="C35" s="59" t="s">
        <v>25</v>
      </c>
      <c r="D35" s="57">
        <v>0.19</v>
      </c>
      <c r="E35" s="57">
        <v>0.04</v>
      </c>
      <c r="F35" s="57">
        <v>10.98</v>
      </c>
      <c r="G35" s="57">
        <v>43.9</v>
      </c>
      <c r="H35" s="46">
        <v>685</v>
      </c>
      <c r="I35" s="117">
        <v>3.6</v>
      </c>
      <c r="J35" s="197"/>
      <c r="K35" s="45" t="s">
        <v>9</v>
      </c>
      <c r="L35" s="59" t="s">
        <v>25</v>
      </c>
      <c r="M35" s="57">
        <v>0.19</v>
      </c>
      <c r="N35" s="57">
        <v>0.04</v>
      </c>
      <c r="O35" s="57">
        <v>6.42</v>
      </c>
      <c r="P35" s="57">
        <v>43.9</v>
      </c>
      <c r="Q35" s="46" t="s">
        <v>111</v>
      </c>
      <c r="R35" s="117">
        <v>3.6</v>
      </c>
    </row>
    <row r="36" spans="1:18" ht="22.5" customHeight="1">
      <c r="A36" s="170"/>
      <c r="B36" s="194" t="s">
        <v>174</v>
      </c>
      <c r="C36" s="59">
        <v>40</v>
      </c>
      <c r="D36" s="57">
        <v>3.04</v>
      </c>
      <c r="E36" s="57">
        <v>0.32</v>
      </c>
      <c r="F36" s="57">
        <v>23.2</v>
      </c>
      <c r="G36" s="57">
        <v>104.5</v>
      </c>
      <c r="H36" s="46"/>
      <c r="I36" s="117">
        <v>2.92</v>
      </c>
      <c r="J36" s="170"/>
      <c r="K36" s="45" t="s">
        <v>174</v>
      </c>
      <c r="L36" s="59">
        <v>40</v>
      </c>
      <c r="M36" s="57">
        <v>3.04</v>
      </c>
      <c r="N36" s="57">
        <v>0.32</v>
      </c>
      <c r="O36" s="57">
        <v>23.2</v>
      </c>
      <c r="P36" s="57">
        <v>104.5</v>
      </c>
      <c r="Q36" s="46"/>
      <c r="R36" s="117">
        <v>2.94</v>
      </c>
    </row>
    <row r="37" spans="1:18" ht="24" customHeight="1" thickBot="1">
      <c r="A37" s="221" t="s">
        <v>58</v>
      </c>
      <c r="B37" s="301"/>
      <c r="C37" s="263">
        <v>527</v>
      </c>
      <c r="D37" s="264">
        <f>SUM(D31:D36)</f>
        <v>20.04</v>
      </c>
      <c r="E37" s="264">
        <f>SUM(E31:E36)</f>
        <v>19.649999999999999</v>
      </c>
      <c r="F37" s="264">
        <f>SUM(F31:F36)</f>
        <v>78.97</v>
      </c>
      <c r="G37" s="264">
        <f>SUM(G31:G36)</f>
        <v>585.92999999999995</v>
      </c>
      <c r="H37" s="265"/>
      <c r="I37" s="266">
        <f>SUM(I32:I36)</f>
        <v>95.999999999999986</v>
      </c>
      <c r="J37" s="221" t="s">
        <v>58</v>
      </c>
      <c r="K37" s="262"/>
      <c r="L37" s="263">
        <v>532</v>
      </c>
      <c r="M37" s="264">
        <f>SUM(M32:M36)</f>
        <v>17.98</v>
      </c>
      <c r="N37" s="264">
        <f>SUM(N32:N36)</f>
        <v>18.37</v>
      </c>
      <c r="O37" s="264">
        <f>SUM(O32:O36)</f>
        <v>76.91</v>
      </c>
      <c r="P37" s="264">
        <f>SUM(P32:P36)</f>
        <v>570.5</v>
      </c>
      <c r="Q37" s="263"/>
      <c r="R37" s="266">
        <f>SUM(R32:R36)</f>
        <v>95.999999999999986</v>
      </c>
    </row>
    <row r="38" spans="1:18" ht="18.75">
      <c r="A38" s="227"/>
      <c r="B38" s="228" t="s">
        <v>139</v>
      </c>
      <c r="C38" s="228"/>
      <c r="D38" s="238">
        <f>D9+D17+D23+D30+D37</f>
        <v>108.09</v>
      </c>
      <c r="E38" s="238">
        <f t="shared" ref="E38:G38" si="1">E9+E17+E23+E30+E37</f>
        <v>106.88</v>
      </c>
      <c r="F38" s="238">
        <f t="shared" si="1"/>
        <v>432.95000000000005</v>
      </c>
      <c r="G38" s="238">
        <f t="shared" si="1"/>
        <v>3070.5099999999998</v>
      </c>
      <c r="H38" s="227"/>
      <c r="I38" s="227"/>
      <c r="J38" s="227"/>
      <c r="K38" s="228" t="s">
        <v>139</v>
      </c>
      <c r="L38" s="228"/>
      <c r="M38" s="229">
        <f>D9+D17+D23+D30+D37+M9+M17+M23+M30+M37</f>
        <v>212.32999999999998</v>
      </c>
      <c r="N38" s="229">
        <f t="shared" ref="N38:P38" si="2">E9+E17+E23+E30+E37+N9+N17+N23+N30+N37</f>
        <v>215.59999999999997</v>
      </c>
      <c r="O38" s="229">
        <f t="shared" si="2"/>
        <v>856.14</v>
      </c>
      <c r="P38" s="229">
        <f t="shared" si="2"/>
        <v>6124.82</v>
      </c>
      <c r="Q38" s="228"/>
      <c r="R38" s="228"/>
    </row>
    <row r="39" spans="1:18" ht="18.75">
      <c r="A39" s="230"/>
      <c r="B39" s="232" t="s">
        <v>159</v>
      </c>
      <c r="C39" s="232"/>
      <c r="D39" s="239">
        <f>D38/5</f>
        <v>21.618000000000002</v>
      </c>
      <c r="E39" s="239">
        <f t="shared" ref="E39:G39" si="3">E38/5</f>
        <v>21.375999999999998</v>
      </c>
      <c r="F39" s="239">
        <f t="shared" si="3"/>
        <v>86.59</v>
      </c>
      <c r="G39" s="239">
        <f t="shared" si="3"/>
        <v>614.10199999999998</v>
      </c>
      <c r="H39" s="230"/>
      <c r="I39" s="231"/>
      <c r="J39" s="230"/>
      <c r="K39" s="232" t="s">
        <v>140</v>
      </c>
      <c r="L39" s="232"/>
      <c r="M39" s="233">
        <f>M38/10</f>
        <v>21.232999999999997</v>
      </c>
      <c r="N39" s="233">
        <f t="shared" ref="N39:P39" si="4">N38/10</f>
        <v>21.559999999999995</v>
      </c>
      <c r="O39" s="233">
        <f t="shared" si="4"/>
        <v>85.614000000000004</v>
      </c>
      <c r="P39" s="233">
        <f t="shared" si="4"/>
        <v>612.48199999999997</v>
      </c>
      <c r="Q39" s="230"/>
      <c r="R39" s="234"/>
    </row>
    <row r="40" spans="1:18">
      <c r="A40" s="153"/>
      <c r="B40" s="154" t="s">
        <v>23</v>
      </c>
      <c r="C40" s="154"/>
      <c r="D40" s="159"/>
      <c r="E40" s="159"/>
      <c r="F40" s="159"/>
      <c r="G40" s="159"/>
      <c r="H40" s="153"/>
      <c r="I40" s="159"/>
      <c r="J40" s="153"/>
      <c r="K40" s="154" t="s">
        <v>23</v>
      </c>
      <c r="L40" s="154"/>
      <c r="M40" s="160">
        <v>1</v>
      </c>
      <c r="N40" s="160">
        <v>1</v>
      </c>
      <c r="O40" s="160">
        <v>4</v>
      </c>
      <c r="P40" s="159"/>
      <c r="Q40" s="153"/>
      <c r="R40" s="159"/>
    </row>
    <row r="41" spans="1:18" ht="18.75">
      <c r="A41" s="230"/>
      <c r="B41" s="227"/>
      <c r="C41" s="232"/>
      <c r="D41" s="239"/>
      <c r="E41" s="239"/>
      <c r="F41" s="239"/>
      <c r="G41" s="239"/>
      <c r="H41" s="230"/>
      <c r="I41" s="231"/>
      <c r="J41" s="230"/>
      <c r="K41" s="227"/>
      <c r="L41" s="227"/>
      <c r="M41" s="227"/>
      <c r="N41" s="227"/>
      <c r="O41" s="227"/>
      <c r="P41" s="227"/>
      <c r="Q41" s="230"/>
      <c r="R41" s="234"/>
    </row>
    <row r="42" spans="1:18">
      <c r="A42" s="153"/>
      <c r="B42" s="150"/>
      <c r="C42" s="267"/>
      <c r="D42" s="268"/>
      <c r="E42" s="268"/>
      <c r="F42" s="268"/>
      <c r="G42" s="268"/>
      <c r="H42" s="230"/>
      <c r="I42" s="268"/>
      <c r="J42" s="230"/>
      <c r="K42" s="161" t="s">
        <v>115</v>
      </c>
      <c r="L42" s="161"/>
      <c r="M42" s="161"/>
      <c r="N42" s="161"/>
      <c r="O42" s="161"/>
      <c r="P42" s="161"/>
      <c r="Q42" s="230"/>
      <c r="R42" s="268"/>
    </row>
    <row r="43" spans="1:18">
      <c r="A43" s="150"/>
      <c r="B43" s="150"/>
      <c r="C43" s="227"/>
      <c r="D43" s="227"/>
      <c r="E43" s="227"/>
      <c r="F43" s="227"/>
      <c r="G43" s="227"/>
      <c r="H43" s="227"/>
      <c r="I43" s="227"/>
      <c r="J43" s="227"/>
      <c r="K43" s="161"/>
      <c r="L43" s="161"/>
      <c r="M43" s="161"/>
      <c r="N43" s="161"/>
      <c r="O43" s="161"/>
      <c r="P43" s="161"/>
      <c r="Q43" s="227"/>
      <c r="R43" s="227"/>
    </row>
    <row r="44" spans="1:18">
      <c r="A44" s="150"/>
      <c r="B44" s="150"/>
      <c r="C44" s="150"/>
      <c r="D44" s="150"/>
      <c r="E44" s="150"/>
      <c r="F44" s="150"/>
      <c r="G44" s="150"/>
      <c r="H44" s="150"/>
      <c r="I44" s="150"/>
      <c r="J44" s="162" t="s">
        <v>116</v>
      </c>
      <c r="K44" s="161"/>
      <c r="L44" s="161"/>
      <c r="M44" s="161"/>
      <c r="N44" s="161"/>
      <c r="O44" s="161"/>
      <c r="P44" s="161"/>
      <c r="Q44" s="161"/>
      <c r="R44" s="161"/>
    </row>
    <row r="45" spans="1:18">
      <c r="A45" s="150"/>
      <c r="B45" s="150"/>
      <c r="C45" s="150"/>
      <c r="D45" s="150"/>
      <c r="E45" s="150"/>
      <c r="F45" s="150"/>
      <c r="G45" s="150"/>
      <c r="H45" s="150"/>
      <c r="I45" s="150"/>
      <c r="J45" s="163" t="s">
        <v>119</v>
      </c>
      <c r="K45" s="161"/>
      <c r="L45" s="161"/>
      <c r="M45" s="161"/>
      <c r="N45" s="161"/>
      <c r="O45" s="161"/>
      <c r="P45" s="161"/>
      <c r="Q45" s="161"/>
      <c r="R45" s="161"/>
    </row>
    <row r="46" spans="1:18">
      <c r="A46" s="150"/>
      <c r="B46" s="150"/>
      <c r="C46" s="150"/>
      <c r="D46" s="150"/>
      <c r="E46" s="150"/>
      <c r="F46" s="150"/>
      <c r="G46" s="150"/>
      <c r="H46" s="150"/>
      <c r="I46" s="150"/>
      <c r="J46" s="163" t="s">
        <v>120</v>
      </c>
      <c r="K46" s="161"/>
      <c r="L46" s="161"/>
      <c r="M46" s="161"/>
      <c r="N46" s="161"/>
      <c r="O46" s="161"/>
      <c r="P46" s="161"/>
      <c r="Q46" s="161"/>
      <c r="R46" s="161"/>
    </row>
    <row r="47" spans="1:18">
      <c r="A47" s="150"/>
      <c r="B47" s="150"/>
      <c r="C47" s="150"/>
      <c r="D47" s="150"/>
      <c r="E47" s="150"/>
      <c r="F47" s="150"/>
      <c r="G47" s="150"/>
      <c r="H47" s="150"/>
      <c r="I47" s="150"/>
      <c r="J47" s="163" t="s">
        <v>121</v>
      </c>
      <c r="K47" s="150"/>
      <c r="L47" s="150"/>
      <c r="M47" s="150"/>
      <c r="N47" s="150"/>
      <c r="O47" s="150"/>
      <c r="P47" s="150"/>
      <c r="Q47" s="161"/>
      <c r="R47" s="161"/>
    </row>
    <row r="48" spans="1:18">
      <c r="A48" s="150"/>
      <c r="B48" s="150"/>
      <c r="C48" s="150"/>
      <c r="D48" s="150"/>
      <c r="E48" s="150"/>
      <c r="F48" s="150"/>
      <c r="G48" s="150"/>
      <c r="H48" s="150"/>
      <c r="I48" s="150"/>
      <c r="J48" s="163" t="s">
        <v>146</v>
      </c>
      <c r="M48"/>
      <c r="N48"/>
      <c r="O48"/>
      <c r="P48"/>
      <c r="Q48" s="161"/>
      <c r="R48" s="161"/>
    </row>
    <row r="49" spans="1:18" ht="15">
      <c r="A49" s="150"/>
      <c r="C49" s="150"/>
      <c r="D49" s="150"/>
      <c r="E49" s="150"/>
      <c r="F49" s="150"/>
      <c r="G49" s="150"/>
      <c r="H49" s="150"/>
      <c r="I49" s="150"/>
      <c r="J49" s="164" t="s">
        <v>117</v>
      </c>
      <c r="M49"/>
      <c r="N49"/>
      <c r="O49"/>
      <c r="P49"/>
      <c r="Q49" s="150"/>
      <c r="R49" s="150"/>
    </row>
    <row r="50" spans="1:18">
      <c r="A50" s="150"/>
      <c r="C50" s="150"/>
      <c r="D50" s="150"/>
      <c r="E50" s="150"/>
      <c r="F50" s="150"/>
      <c r="G50" s="150"/>
      <c r="H50" s="150"/>
      <c r="I50" s="150"/>
      <c r="J50" s="105" t="s">
        <v>118</v>
      </c>
      <c r="Q50" s="161"/>
      <c r="R50"/>
    </row>
    <row r="51" spans="1:18">
      <c r="D51"/>
      <c r="E51"/>
      <c r="F51"/>
      <c r="G51"/>
      <c r="H51"/>
      <c r="I51"/>
      <c r="J51" s="165"/>
      <c r="Q51"/>
      <c r="R51"/>
    </row>
  </sheetData>
  <mergeCells count="14">
    <mergeCell ref="R1:R2"/>
    <mergeCell ref="A1:A2"/>
    <mergeCell ref="J1:J2"/>
    <mergeCell ref="P1:P2"/>
    <mergeCell ref="B1:B2"/>
    <mergeCell ref="C1:C2"/>
    <mergeCell ref="I1:I2"/>
    <mergeCell ref="Q1:Q2"/>
    <mergeCell ref="D1:F1"/>
    <mergeCell ref="G1:G2"/>
    <mergeCell ref="K1:K2"/>
    <mergeCell ref="M1:O1"/>
    <mergeCell ref="H1:H2"/>
    <mergeCell ref="L1:L2"/>
  </mergeCells>
  <pageMargins left="0.70866141732283472" right="0.31496062992125984" top="0.74803149606299213" bottom="0.35433070866141736" header="0.31496062992125984" footer="0.31496062992125984"/>
  <pageSetup paperSize="9" scale="58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78"/>
  <sheetViews>
    <sheetView view="pageBreakPreview" topLeftCell="A58" zoomScale="69" zoomScaleNormal="100" zoomScaleSheetLayoutView="69" workbookViewId="0">
      <selection activeCell="K61" sqref="K61"/>
    </sheetView>
  </sheetViews>
  <sheetFormatPr defaultRowHeight="15"/>
  <cols>
    <col min="1" max="1" width="21.28515625" customWidth="1"/>
    <col min="2" max="2" width="40.140625" customWidth="1"/>
    <col min="3" max="3" width="12.5703125" customWidth="1"/>
    <col min="4" max="5" width="9.28515625" style="1" bestFit="1" customWidth="1"/>
    <col min="6" max="6" width="10.7109375" style="1" customWidth="1"/>
    <col min="7" max="7" width="17.42578125" style="1" customWidth="1"/>
    <col min="8" max="8" width="10.28515625" customWidth="1"/>
    <col min="9" max="9" width="10.7109375" customWidth="1"/>
    <col min="10" max="10" width="22.140625" customWidth="1"/>
    <col min="11" max="11" width="40.140625" customWidth="1"/>
    <col min="12" max="12" width="11.7109375" customWidth="1"/>
    <col min="13" max="14" width="9.42578125" style="1" bestFit="1" customWidth="1"/>
    <col min="15" max="15" width="10.5703125" style="1" customWidth="1"/>
    <col min="16" max="16" width="15.42578125" style="1" customWidth="1"/>
    <col min="17" max="17" width="10.28515625" customWidth="1"/>
    <col min="18" max="18" width="11" customWidth="1"/>
  </cols>
  <sheetData>
    <row r="1" spans="1:18" ht="18.75">
      <c r="B1" s="333" t="s">
        <v>145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18" ht="31.5" customHeight="1">
      <c r="A2" s="346" t="s">
        <v>54</v>
      </c>
      <c r="B2" s="346" t="s">
        <v>55</v>
      </c>
      <c r="C2" s="346" t="s">
        <v>56</v>
      </c>
      <c r="D2" s="347" t="s">
        <v>2</v>
      </c>
      <c r="E2" s="347"/>
      <c r="F2" s="347"/>
      <c r="G2" s="345" t="s">
        <v>3</v>
      </c>
      <c r="H2" s="346" t="s">
        <v>0</v>
      </c>
      <c r="I2" s="345" t="s">
        <v>1</v>
      </c>
      <c r="J2" s="346" t="s">
        <v>54</v>
      </c>
      <c r="K2" s="346" t="s">
        <v>55</v>
      </c>
      <c r="L2" s="346" t="s">
        <v>56</v>
      </c>
      <c r="M2" s="347" t="s">
        <v>2</v>
      </c>
      <c r="N2" s="347"/>
      <c r="O2" s="347"/>
      <c r="P2" s="345" t="s">
        <v>3</v>
      </c>
      <c r="Q2" s="346" t="s">
        <v>0</v>
      </c>
      <c r="R2" s="345" t="s">
        <v>1</v>
      </c>
    </row>
    <row r="3" spans="1:18" ht="19.5" customHeight="1">
      <c r="A3" s="346"/>
      <c r="B3" s="346"/>
      <c r="C3" s="346"/>
      <c r="D3" s="269" t="s">
        <v>4</v>
      </c>
      <c r="E3" s="269" t="s">
        <v>5</v>
      </c>
      <c r="F3" s="269" t="s">
        <v>6</v>
      </c>
      <c r="G3" s="345"/>
      <c r="H3" s="346"/>
      <c r="I3" s="345"/>
      <c r="J3" s="346"/>
      <c r="K3" s="346"/>
      <c r="L3" s="346"/>
      <c r="M3" s="269" t="s">
        <v>4</v>
      </c>
      <c r="N3" s="269" t="s">
        <v>5</v>
      </c>
      <c r="O3" s="269" t="s">
        <v>6</v>
      </c>
      <c r="P3" s="345"/>
      <c r="Q3" s="346"/>
      <c r="R3" s="345"/>
    </row>
    <row r="4" spans="1:18" ht="20.25" customHeight="1">
      <c r="A4" s="95" t="s">
        <v>57</v>
      </c>
      <c r="B4" s="95"/>
      <c r="C4" s="96"/>
      <c r="D4" s="26"/>
      <c r="E4" s="26"/>
      <c r="F4" s="26"/>
      <c r="G4" s="97"/>
      <c r="H4" s="96"/>
      <c r="I4" s="97"/>
      <c r="J4" s="95" t="s">
        <v>63</v>
      </c>
      <c r="K4" s="95"/>
      <c r="L4" s="96"/>
      <c r="M4" s="26"/>
      <c r="N4" s="26"/>
      <c r="O4" s="26"/>
      <c r="P4" s="97"/>
      <c r="Q4" s="96"/>
      <c r="R4" s="97"/>
    </row>
    <row r="5" spans="1:18" ht="24.75" customHeight="1">
      <c r="A5" s="78" t="s">
        <v>42</v>
      </c>
      <c r="B5" s="194" t="s">
        <v>86</v>
      </c>
      <c r="C5" s="59">
        <v>150</v>
      </c>
      <c r="D5" s="57">
        <v>12.68</v>
      </c>
      <c r="E5" s="57">
        <v>15.24</v>
      </c>
      <c r="F5" s="57">
        <v>25.45</v>
      </c>
      <c r="G5" s="57">
        <v>225.5</v>
      </c>
      <c r="H5" s="46">
        <v>340</v>
      </c>
      <c r="I5" s="57">
        <v>50.54</v>
      </c>
      <c r="J5" s="78" t="s">
        <v>42</v>
      </c>
      <c r="K5" s="45" t="s">
        <v>11</v>
      </c>
      <c r="L5" s="59">
        <v>200</v>
      </c>
      <c r="M5" s="23">
        <v>13.73</v>
      </c>
      <c r="N5" s="23">
        <v>7.04</v>
      </c>
      <c r="O5" s="23">
        <v>31.34</v>
      </c>
      <c r="P5" s="26">
        <v>294.97000000000003</v>
      </c>
      <c r="Q5" s="46" t="s">
        <v>132</v>
      </c>
      <c r="R5" s="57">
        <v>49.96</v>
      </c>
    </row>
    <row r="6" spans="1:18" ht="22.5" customHeight="1">
      <c r="A6" s="46"/>
      <c r="B6" s="294" t="s">
        <v>185</v>
      </c>
      <c r="C6" s="295">
        <v>60</v>
      </c>
      <c r="D6" s="296">
        <v>2.2000000000000002</v>
      </c>
      <c r="E6" s="296">
        <v>1.6</v>
      </c>
      <c r="F6" s="296">
        <v>11.04</v>
      </c>
      <c r="G6" s="296">
        <v>88.2</v>
      </c>
      <c r="H6" s="46">
        <v>57</v>
      </c>
      <c r="I6" s="57">
        <v>19.760000000000002</v>
      </c>
      <c r="J6" s="46"/>
      <c r="K6" s="45" t="s">
        <v>76</v>
      </c>
      <c r="L6" s="59">
        <v>40</v>
      </c>
      <c r="M6" s="57">
        <v>1</v>
      </c>
      <c r="N6" s="47">
        <v>4.6100000000000003</v>
      </c>
      <c r="O6" s="47">
        <v>4.16</v>
      </c>
      <c r="P6" s="47">
        <v>57.13</v>
      </c>
      <c r="Q6" s="302">
        <v>43</v>
      </c>
      <c r="R6" s="47">
        <v>6.52</v>
      </c>
    </row>
    <row r="7" spans="1:18" ht="23.25" customHeight="1">
      <c r="A7" s="46"/>
      <c r="B7" s="194" t="s">
        <v>186</v>
      </c>
      <c r="C7" s="59">
        <v>40</v>
      </c>
      <c r="D7" s="57">
        <v>2.6</v>
      </c>
      <c r="E7" s="57">
        <v>3.68</v>
      </c>
      <c r="F7" s="57">
        <v>12.86</v>
      </c>
      <c r="G7" s="57">
        <v>138.24</v>
      </c>
      <c r="H7" s="46"/>
      <c r="I7" s="57">
        <v>13.68</v>
      </c>
      <c r="J7" s="46"/>
      <c r="K7" s="45" t="s">
        <v>9</v>
      </c>
      <c r="L7" s="59" t="s">
        <v>25</v>
      </c>
      <c r="M7" s="57">
        <v>0.19</v>
      </c>
      <c r="N7" s="57">
        <v>0.04</v>
      </c>
      <c r="O7" s="57">
        <v>10.98</v>
      </c>
      <c r="P7" s="57">
        <v>43.9</v>
      </c>
      <c r="Q7" s="46">
        <v>685</v>
      </c>
      <c r="R7" s="57">
        <v>3.6</v>
      </c>
    </row>
    <row r="8" spans="1:18" ht="25.5" customHeight="1">
      <c r="A8" s="46"/>
      <c r="B8" s="45" t="s">
        <v>151</v>
      </c>
      <c r="C8" s="59" t="s">
        <v>24</v>
      </c>
      <c r="D8" s="57">
        <v>0.3</v>
      </c>
      <c r="E8" s="57">
        <v>0.05</v>
      </c>
      <c r="F8" s="57">
        <v>15.2</v>
      </c>
      <c r="G8" s="57">
        <v>60</v>
      </c>
      <c r="H8" s="46">
        <v>686</v>
      </c>
      <c r="I8" s="57">
        <v>7.1</v>
      </c>
      <c r="J8" s="46"/>
      <c r="K8" s="45" t="s">
        <v>174</v>
      </c>
      <c r="L8" s="59">
        <v>40</v>
      </c>
      <c r="M8" s="57">
        <v>3.04</v>
      </c>
      <c r="N8" s="57">
        <v>0.32</v>
      </c>
      <c r="O8" s="57">
        <v>23.2</v>
      </c>
      <c r="P8" s="57">
        <v>104.5</v>
      </c>
      <c r="Q8" s="46"/>
      <c r="R8" s="57">
        <v>2.92</v>
      </c>
    </row>
    <row r="9" spans="1:18" ht="23.25" customHeight="1">
      <c r="A9" s="46"/>
      <c r="B9" s="194" t="s">
        <v>174</v>
      </c>
      <c r="C9" s="59">
        <v>40</v>
      </c>
      <c r="D9" s="57">
        <v>3.04</v>
      </c>
      <c r="E9" s="57">
        <v>0.32</v>
      </c>
      <c r="F9" s="57">
        <v>23.2</v>
      </c>
      <c r="G9" s="57">
        <v>104.5</v>
      </c>
      <c r="H9" s="46"/>
      <c r="I9" s="57">
        <v>2.92</v>
      </c>
      <c r="J9" s="46"/>
      <c r="K9" s="45" t="s">
        <v>187</v>
      </c>
      <c r="L9" s="46">
        <v>80</v>
      </c>
      <c r="M9" s="47">
        <v>4.6399999999999997</v>
      </c>
      <c r="N9" s="47">
        <v>10.8</v>
      </c>
      <c r="O9" s="47">
        <v>20.65</v>
      </c>
      <c r="P9" s="47">
        <v>206.25</v>
      </c>
      <c r="Q9" s="46"/>
      <c r="R9" s="47">
        <v>31</v>
      </c>
    </row>
    <row r="10" spans="1:18" ht="23.25" customHeight="1">
      <c r="A10" s="222" t="s">
        <v>58</v>
      </c>
      <c r="B10" s="77"/>
      <c r="C10" s="78">
        <v>509</v>
      </c>
      <c r="D10" s="79">
        <f>SUM(D5:D9)</f>
        <v>20.82</v>
      </c>
      <c r="E10" s="79">
        <f>SUM(E5:E9)</f>
        <v>20.89</v>
      </c>
      <c r="F10" s="79">
        <f>SUM(F5:F9)</f>
        <v>87.75</v>
      </c>
      <c r="G10" s="79">
        <f>SUM(G5:G9)</f>
        <v>616.44000000000005</v>
      </c>
      <c r="H10" s="222"/>
      <c r="I10" s="79">
        <f>SUM(I5:I9)</f>
        <v>93.999999999999986</v>
      </c>
      <c r="J10" s="222" t="s">
        <v>58</v>
      </c>
      <c r="K10" s="45"/>
      <c r="L10" s="222">
        <v>572</v>
      </c>
      <c r="M10" s="79">
        <f>SUM(M5:M9)</f>
        <v>22.6</v>
      </c>
      <c r="N10" s="79">
        <f t="shared" ref="N10:P10" si="0">SUM(N5:N9)</f>
        <v>22.810000000000002</v>
      </c>
      <c r="O10" s="79">
        <f t="shared" si="0"/>
        <v>90.330000000000013</v>
      </c>
      <c r="P10" s="79">
        <f t="shared" si="0"/>
        <v>706.75</v>
      </c>
      <c r="Q10" s="46"/>
      <c r="R10" s="304">
        <f>SUM(R5:R9)</f>
        <v>94</v>
      </c>
    </row>
    <row r="11" spans="1:18" ht="40.5" customHeight="1">
      <c r="A11" s="93" t="s">
        <v>37</v>
      </c>
      <c r="B11" s="45" t="s">
        <v>78</v>
      </c>
      <c r="C11" s="46">
        <v>250</v>
      </c>
      <c r="D11" s="47">
        <v>8.3000000000000007</v>
      </c>
      <c r="E11" s="47">
        <v>5.73</v>
      </c>
      <c r="F11" s="47">
        <v>29.1</v>
      </c>
      <c r="G11" s="47">
        <v>166.43</v>
      </c>
      <c r="H11" s="46">
        <v>139</v>
      </c>
      <c r="I11" s="47">
        <v>24.13</v>
      </c>
      <c r="J11" s="93" t="s">
        <v>37</v>
      </c>
      <c r="K11" s="45" t="s">
        <v>78</v>
      </c>
      <c r="L11" s="46">
        <v>250</v>
      </c>
      <c r="M11" s="47">
        <v>8.3000000000000007</v>
      </c>
      <c r="N11" s="47">
        <v>5.73</v>
      </c>
      <c r="O11" s="47">
        <v>29.1</v>
      </c>
      <c r="P11" s="47">
        <v>166.43</v>
      </c>
      <c r="Q11" s="46">
        <v>139</v>
      </c>
      <c r="R11" s="47">
        <v>24.13</v>
      </c>
    </row>
    <row r="12" spans="1:18" ht="21" customHeight="1">
      <c r="A12" s="320"/>
      <c r="B12" s="194" t="s">
        <v>191</v>
      </c>
      <c r="C12" s="59">
        <v>80</v>
      </c>
      <c r="D12" s="47">
        <v>8.8000000000000007</v>
      </c>
      <c r="E12" s="47">
        <v>10.67</v>
      </c>
      <c r="F12" s="47">
        <v>6.97</v>
      </c>
      <c r="G12" s="47">
        <v>211.57</v>
      </c>
      <c r="H12" s="46">
        <v>451</v>
      </c>
      <c r="I12" s="57">
        <v>42.27</v>
      </c>
      <c r="J12" s="46"/>
      <c r="K12" s="45" t="s">
        <v>126</v>
      </c>
      <c r="L12" s="46">
        <v>210</v>
      </c>
      <c r="M12" s="47">
        <v>9.76</v>
      </c>
      <c r="N12" s="47">
        <v>14.82</v>
      </c>
      <c r="O12" s="47">
        <v>24.78</v>
      </c>
      <c r="P12" s="47">
        <v>259.37</v>
      </c>
      <c r="Q12" s="46">
        <v>436</v>
      </c>
      <c r="R12" s="47">
        <v>51.01</v>
      </c>
    </row>
    <row r="13" spans="1:18" ht="35.25" customHeight="1">
      <c r="A13" s="320"/>
      <c r="B13" s="194" t="s">
        <v>34</v>
      </c>
      <c r="C13" s="59">
        <v>110</v>
      </c>
      <c r="D13" s="57">
        <v>3.15</v>
      </c>
      <c r="E13" s="57">
        <v>2.99</v>
      </c>
      <c r="F13" s="57">
        <v>18.47</v>
      </c>
      <c r="G13" s="57">
        <v>113.54</v>
      </c>
      <c r="H13" s="46">
        <v>510</v>
      </c>
      <c r="I13" s="57">
        <v>10.9</v>
      </c>
      <c r="J13" s="46"/>
      <c r="K13" s="374" t="s">
        <v>203</v>
      </c>
      <c r="L13" s="370">
        <v>30</v>
      </c>
      <c r="M13" s="371">
        <v>0.88</v>
      </c>
      <c r="N13" s="372">
        <v>0.06</v>
      </c>
      <c r="O13" s="372">
        <v>1.78</v>
      </c>
      <c r="P13" s="372">
        <v>11.1</v>
      </c>
      <c r="Q13" s="372"/>
      <c r="R13" s="373">
        <v>10.14</v>
      </c>
    </row>
    <row r="14" spans="1:18" ht="22.5" customHeight="1">
      <c r="A14" s="320"/>
      <c r="B14" s="45" t="s">
        <v>76</v>
      </c>
      <c r="C14" s="59">
        <v>35</v>
      </c>
      <c r="D14" s="57">
        <v>0.88</v>
      </c>
      <c r="E14" s="47">
        <v>4.03</v>
      </c>
      <c r="F14" s="47">
        <v>3.64</v>
      </c>
      <c r="G14" s="47">
        <v>49.98</v>
      </c>
      <c r="H14" s="302">
        <v>43</v>
      </c>
      <c r="I14" s="47">
        <v>5.73</v>
      </c>
      <c r="J14" s="46"/>
      <c r="K14" s="55" t="s">
        <v>41</v>
      </c>
      <c r="L14" s="46">
        <v>200</v>
      </c>
      <c r="M14" s="47">
        <v>0.47</v>
      </c>
      <c r="N14" s="47">
        <v>0</v>
      </c>
      <c r="O14" s="47">
        <v>19.78</v>
      </c>
      <c r="P14" s="47">
        <v>112.68</v>
      </c>
      <c r="Q14" s="46">
        <v>639</v>
      </c>
      <c r="R14" s="47">
        <v>6.05</v>
      </c>
    </row>
    <row r="15" spans="1:18" ht="22.5" customHeight="1">
      <c r="A15" s="320"/>
      <c r="B15" s="55" t="s">
        <v>41</v>
      </c>
      <c r="C15" s="46">
        <v>200</v>
      </c>
      <c r="D15" s="47">
        <v>0.47</v>
      </c>
      <c r="E15" s="47">
        <v>0</v>
      </c>
      <c r="F15" s="47">
        <v>19.78</v>
      </c>
      <c r="G15" s="47">
        <v>112.68</v>
      </c>
      <c r="H15" s="46">
        <v>639</v>
      </c>
      <c r="I15" s="47">
        <v>6.05</v>
      </c>
      <c r="J15" s="46"/>
      <c r="K15" s="45" t="s">
        <v>174</v>
      </c>
      <c r="L15" s="59">
        <v>36</v>
      </c>
      <c r="M15" s="57">
        <v>2.74</v>
      </c>
      <c r="N15" s="57">
        <v>0.28999999999999998</v>
      </c>
      <c r="O15" s="57">
        <v>20.88</v>
      </c>
      <c r="P15" s="57">
        <v>94.05</v>
      </c>
      <c r="Q15" s="46"/>
      <c r="R15" s="57">
        <v>2.67</v>
      </c>
    </row>
    <row r="16" spans="1:18" ht="22.5" customHeight="1">
      <c r="A16" s="320"/>
      <c r="B16" s="194" t="s">
        <v>174</v>
      </c>
      <c r="C16" s="59">
        <v>40</v>
      </c>
      <c r="D16" s="57">
        <v>3.04</v>
      </c>
      <c r="E16" s="57">
        <v>0.32</v>
      </c>
      <c r="F16" s="57">
        <v>23.2</v>
      </c>
      <c r="G16" s="57">
        <v>104.5</v>
      </c>
      <c r="H16" s="46"/>
      <c r="I16" s="57">
        <v>2.92</v>
      </c>
      <c r="J16" s="46"/>
      <c r="K16" s="45"/>
      <c r="L16" s="59"/>
      <c r="M16" s="57"/>
      <c r="N16" s="57"/>
      <c r="O16" s="57"/>
      <c r="P16" s="57"/>
      <c r="Q16" s="46"/>
      <c r="R16" s="57"/>
    </row>
    <row r="17" spans="1:18" ht="22.5" customHeight="1">
      <c r="A17" s="93" t="s">
        <v>75</v>
      </c>
      <c r="B17" s="77"/>
      <c r="C17" s="78">
        <f>SUM(C11:C16)</f>
        <v>715</v>
      </c>
      <c r="D17" s="79">
        <f>SUM(D11:D16)</f>
        <v>24.639999999999997</v>
      </c>
      <c r="E17" s="79">
        <f>SUM(E11:E16)</f>
        <v>23.740000000000002</v>
      </c>
      <c r="F17" s="79">
        <f>SUM(F11:F16)</f>
        <v>101.16000000000001</v>
      </c>
      <c r="G17" s="79">
        <f>SUM(G11:G16)</f>
        <v>758.7</v>
      </c>
      <c r="H17" s="78"/>
      <c r="I17" s="79">
        <f>SUM(I11:I16)</f>
        <v>92.000000000000014</v>
      </c>
      <c r="J17" s="222" t="s">
        <v>192</v>
      </c>
      <c r="K17" s="45"/>
      <c r="L17" s="222">
        <f>SUM(L11:L16)</f>
        <v>726</v>
      </c>
      <c r="M17" s="222">
        <f>SUM(M11:M16)</f>
        <v>22.15</v>
      </c>
      <c r="N17" s="222">
        <f>SUM(N11:N16)</f>
        <v>20.9</v>
      </c>
      <c r="O17" s="222">
        <f>SUM(O11:O16)</f>
        <v>96.32</v>
      </c>
      <c r="P17" s="222">
        <f>SUM(P11:P16)</f>
        <v>643.63</v>
      </c>
      <c r="Q17" s="78"/>
      <c r="R17" s="304">
        <f>SUM(R11:R16)</f>
        <v>94</v>
      </c>
    </row>
    <row r="18" spans="1:18" ht="22.5" customHeight="1">
      <c r="A18" s="74" t="s">
        <v>43</v>
      </c>
      <c r="B18" s="27"/>
      <c r="C18" s="93">
        <f>C10+C17</f>
        <v>1224</v>
      </c>
      <c r="D18" s="49">
        <f>D10+D17</f>
        <v>45.459999999999994</v>
      </c>
      <c r="E18" s="49">
        <f>E10+E17</f>
        <v>44.63</v>
      </c>
      <c r="F18" s="49">
        <f>F10+F17</f>
        <v>188.91000000000003</v>
      </c>
      <c r="G18" s="49">
        <f>G10+G17</f>
        <v>1375.14</v>
      </c>
      <c r="H18" s="25"/>
      <c r="I18" s="49">
        <f>I10+I17</f>
        <v>186</v>
      </c>
      <c r="J18" s="74" t="s">
        <v>43</v>
      </c>
      <c r="K18" s="27"/>
      <c r="L18" s="28">
        <f>L10+L17</f>
        <v>1298</v>
      </c>
      <c r="M18" s="29">
        <f t="shared" ref="M18:P18" si="1">M10+M17</f>
        <v>44.75</v>
      </c>
      <c r="N18" s="29">
        <f t="shared" si="1"/>
        <v>43.71</v>
      </c>
      <c r="O18" s="29">
        <f t="shared" si="1"/>
        <v>186.65</v>
      </c>
      <c r="P18" s="29">
        <f t="shared" si="1"/>
        <v>1350.38</v>
      </c>
      <c r="Q18" s="28"/>
      <c r="R18" s="29">
        <f>R10+R17</f>
        <v>188</v>
      </c>
    </row>
    <row r="19" spans="1:18" ht="22.5" customHeight="1">
      <c r="A19" s="95" t="s">
        <v>59</v>
      </c>
      <c r="B19" s="95"/>
      <c r="C19" s="96"/>
      <c r="D19" s="26"/>
      <c r="E19" s="26"/>
      <c r="F19" s="26"/>
      <c r="G19" s="97"/>
      <c r="H19" s="96"/>
      <c r="I19" s="97"/>
      <c r="J19" s="95" t="s">
        <v>64</v>
      </c>
      <c r="K19" s="95"/>
      <c r="L19" s="96"/>
      <c r="M19" s="26"/>
      <c r="N19" s="26"/>
      <c r="O19" s="26"/>
      <c r="P19" s="97"/>
      <c r="Q19" s="96"/>
      <c r="R19" s="97"/>
    </row>
    <row r="20" spans="1:18" ht="38.25" customHeight="1">
      <c r="A20" s="78" t="s">
        <v>42</v>
      </c>
      <c r="B20" s="194" t="s">
        <v>88</v>
      </c>
      <c r="C20" s="59" t="s">
        <v>183</v>
      </c>
      <c r="D20" s="57">
        <v>11.56</v>
      </c>
      <c r="E20" s="57">
        <v>12.69</v>
      </c>
      <c r="F20" s="57">
        <v>15.48</v>
      </c>
      <c r="G20" s="57">
        <v>177.47</v>
      </c>
      <c r="H20" s="46">
        <v>462</v>
      </c>
      <c r="I20" s="117">
        <v>49.26</v>
      </c>
      <c r="J20" s="197" t="s">
        <v>42</v>
      </c>
      <c r="K20" s="45" t="s">
        <v>77</v>
      </c>
      <c r="L20" s="46">
        <v>90</v>
      </c>
      <c r="M20" s="46">
        <v>9.16</v>
      </c>
      <c r="N20" s="46">
        <v>11.24</v>
      </c>
      <c r="O20" s="46">
        <v>10.67</v>
      </c>
      <c r="P20" s="46">
        <v>159.46</v>
      </c>
      <c r="Q20" s="46">
        <v>454</v>
      </c>
      <c r="R20" s="122">
        <v>49.26</v>
      </c>
    </row>
    <row r="21" spans="1:18" ht="27.75" customHeight="1">
      <c r="A21" s="25"/>
      <c r="B21" s="194" t="s">
        <v>12</v>
      </c>
      <c r="C21" s="46">
        <v>150</v>
      </c>
      <c r="D21" s="47">
        <v>4.32</v>
      </c>
      <c r="E21" s="47">
        <v>5.86</v>
      </c>
      <c r="F21" s="47">
        <v>32.799999999999997</v>
      </c>
      <c r="G21" s="47">
        <v>219.5</v>
      </c>
      <c r="H21" s="46">
        <v>332</v>
      </c>
      <c r="I21" s="122">
        <v>18.739999999999998</v>
      </c>
      <c r="J21" s="170"/>
      <c r="K21" s="45" t="s">
        <v>12</v>
      </c>
      <c r="L21" s="46">
        <v>150</v>
      </c>
      <c r="M21" s="47">
        <v>4.32</v>
      </c>
      <c r="N21" s="47">
        <v>5.86</v>
      </c>
      <c r="O21" s="47">
        <v>32.799999999999997</v>
      </c>
      <c r="P21" s="47">
        <v>219.5</v>
      </c>
      <c r="Q21" s="46">
        <v>332</v>
      </c>
      <c r="R21" s="122">
        <v>18.739999999999998</v>
      </c>
    </row>
    <row r="22" spans="1:18" ht="23.25" customHeight="1">
      <c r="A22" s="25"/>
      <c r="B22" s="369" t="s">
        <v>202</v>
      </c>
      <c r="C22" s="370">
        <v>40</v>
      </c>
      <c r="D22" s="371">
        <v>0.53</v>
      </c>
      <c r="E22" s="372">
        <v>7.0000000000000007E-2</v>
      </c>
      <c r="F22" s="372">
        <v>1.87</v>
      </c>
      <c r="G22" s="372">
        <v>10</v>
      </c>
      <c r="H22" s="372"/>
      <c r="I22" s="373">
        <v>14.28</v>
      </c>
      <c r="J22" s="170"/>
      <c r="K22" s="45" t="s">
        <v>153</v>
      </c>
      <c r="L22" s="46">
        <v>15</v>
      </c>
      <c r="M22" s="47">
        <v>0.55000000000000004</v>
      </c>
      <c r="N22" s="47">
        <v>0.37</v>
      </c>
      <c r="O22" s="47">
        <v>1.45</v>
      </c>
      <c r="P22" s="47">
        <v>11.1</v>
      </c>
      <c r="Q22" s="46" t="s">
        <v>189</v>
      </c>
      <c r="R22" s="122">
        <v>2</v>
      </c>
    </row>
    <row r="23" spans="1:18" ht="38.25" customHeight="1">
      <c r="A23" s="25"/>
      <c r="B23" s="45" t="s">
        <v>49</v>
      </c>
      <c r="C23" s="59">
        <v>200</v>
      </c>
      <c r="D23" s="57">
        <v>2.67</v>
      </c>
      <c r="E23" s="57">
        <v>3.48</v>
      </c>
      <c r="F23" s="57">
        <v>15.2</v>
      </c>
      <c r="G23" s="57">
        <v>91.2</v>
      </c>
      <c r="H23" s="46">
        <v>690</v>
      </c>
      <c r="I23" s="117">
        <v>8.8000000000000007</v>
      </c>
      <c r="J23" s="170"/>
      <c r="K23" s="374" t="s">
        <v>93</v>
      </c>
      <c r="L23" s="370">
        <v>35</v>
      </c>
      <c r="M23" s="371">
        <v>0.45</v>
      </c>
      <c r="N23" s="371">
        <v>3.59</v>
      </c>
      <c r="O23" s="371">
        <v>3.04</v>
      </c>
      <c r="P23" s="371">
        <v>8.5399999999999991</v>
      </c>
      <c r="Q23" s="375">
        <v>45</v>
      </c>
      <c r="R23" s="373">
        <v>12.28</v>
      </c>
    </row>
    <row r="24" spans="1:18" ht="42.75" customHeight="1">
      <c r="A24" s="25"/>
      <c r="B24" s="194" t="s">
        <v>174</v>
      </c>
      <c r="C24" s="59">
        <v>40</v>
      </c>
      <c r="D24" s="57">
        <v>3.04</v>
      </c>
      <c r="E24" s="57">
        <v>0.32</v>
      </c>
      <c r="F24" s="57">
        <v>23.2</v>
      </c>
      <c r="G24" s="57">
        <v>104.5</v>
      </c>
      <c r="H24" s="46"/>
      <c r="I24" s="117">
        <v>2.92</v>
      </c>
      <c r="J24" s="170"/>
      <c r="K24" s="45" t="s">
        <v>49</v>
      </c>
      <c r="L24" s="59">
        <v>200</v>
      </c>
      <c r="M24" s="57">
        <v>3.87</v>
      </c>
      <c r="N24" s="57">
        <v>3.48</v>
      </c>
      <c r="O24" s="57">
        <v>15.2</v>
      </c>
      <c r="P24" s="57">
        <v>91.2</v>
      </c>
      <c r="Q24" s="46">
        <v>690</v>
      </c>
      <c r="R24" s="117">
        <v>8.8000000000000007</v>
      </c>
    </row>
    <row r="25" spans="1:18" ht="21.75" customHeight="1">
      <c r="A25" s="25"/>
      <c r="B25" s="194"/>
      <c r="C25" s="59"/>
      <c r="D25" s="57"/>
      <c r="E25" s="57"/>
      <c r="F25" s="57"/>
      <c r="G25" s="57"/>
      <c r="H25" s="46"/>
      <c r="I25" s="117"/>
      <c r="J25" s="170"/>
      <c r="K25" s="374" t="s">
        <v>174</v>
      </c>
      <c r="L25" s="370">
        <v>40</v>
      </c>
      <c r="M25" s="371">
        <v>3.04</v>
      </c>
      <c r="N25" s="371">
        <v>0.32</v>
      </c>
      <c r="O25" s="371">
        <v>23.2</v>
      </c>
      <c r="P25" s="371">
        <v>104.5</v>
      </c>
      <c r="Q25" s="376"/>
      <c r="R25" s="377">
        <v>2.92</v>
      </c>
    </row>
    <row r="26" spans="1:18" ht="24" customHeight="1">
      <c r="A26" s="93" t="s">
        <v>58</v>
      </c>
      <c r="B26" s="77"/>
      <c r="C26" s="78">
        <v>590</v>
      </c>
      <c r="D26" s="79">
        <f>SUM(D20:D25)</f>
        <v>22.119999999999997</v>
      </c>
      <c r="E26" s="79">
        <f>SUM(E20:E25)</f>
        <v>22.42</v>
      </c>
      <c r="F26" s="79">
        <f>SUM(F20:F25)</f>
        <v>88.55</v>
      </c>
      <c r="G26" s="79">
        <f>SUM(G20:G25)</f>
        <v>602.67000000000007</v>
      </c>
      <c r="H26" s="78"/>
      <c r="I26" s="226">
        <f>SUM(I20:I25)</f>
        <v>94</v>
      </c>
      <c r="J26" s="198" t="s">
        <v>58</v>
      </c>
      <c r="K26" s="77"/>
      <c r="L26" s="78">
        <f>SUM(L20:L25)</f>
        <v>530</v>
      </c>
      <c r="M26" s="79">
        <f>SUM(M20:M25)</f>
        <v>21.39</v>
      </c>
      <c r="N26" s="79">
        <f>SUM(N20:N25)</f>
        <v>24.860000000000003</v>
      </c>
      <c r="O26" s="79">
        <f>SUM(O20:O25)</f>
        <v>86.36</v>
      </c>
      <c r="P26" s="79">
        <f>SUM(P20:P25)</f>
        <v>594.30000000000007</v>
      </c>
      <c r="Q26" s="78"/>
      <c r="R26" s="226">
        <f>SUM(R20:R25)</f>
        <v>94</v>
      </c>
    </row>
    <row r="27" spans="1:18" ht="37.5">
      <c r="A27" s="93" t="s">
        <v>37</v>
      </c>
      <c r="B27" s="45" t="s">
        <v>157</v>
      </c>
      <c r="C27" s="46">
        <v>250</v>
      </c>
      <c r="D27" s="47">
        <v>8.7799999999999994</v>
      </c>
      <c r="E27" s="47">
        <v>19.2</v>
      </c>
      <c r="F27" s="47">
        <v>16.05</v>
      </c>
      <c r="G27" s="47">
        <v>157.59</v>
      </c>
      <c r="H27" s="46">
        <v>140</v>
      </c>
      <c r="I27" s="47">
        <v>25.36</v>
      </c>
      <c r="J27" s="93" t="s">
        <v>37</v>
      </c>
      <c r="K27" s="45" t="s">
        <v>39</v>
      </c>
      <c r="L27" s="46">
        <v>250</v>
      </c>
      <c r="M27" s="47">
        <v>6.16</v>
      </c>
      <c r="N27" s="47">
        <v>7.91</v>
      </c>
      <c r="O27" s="47">
        <v>26.53</v>
      </c>
      <c r="P27" s="47">
        <v>208.6</v>
      </c>
      <c r="Q27" s="46">
        <v>138</v>
      </c>
      <c r="R27" s="47">
        <v>24.48</v>
      </c>
    </row>
    <row r="28" spans="1:18" ht="37.5">
      <c r="A28" s="28"/>
      <c r="B28" s="45" t="s">
        <v>11</v>
      </c>
      <c r="C28" s="59">
        <v>210</v>
      </c>
      <c r="D28" s="23">
        <v>14.42</v>
      </c>
      <c r="E28" s="23">
        <v>7.39</v>
      </c>
      <c r="F28" s="23">
        <v>32.909999999999997</v>
      </c>
      <c r="G28" s="26">
        <v>309.72000000000003</v>
      </c>
      <c r="H28" s="46" t="s">
        <v>132</v>
      </c>
      <c r="I28" s="57">
        <v>52.46</v>
      </c>
      <c r="J28" s="46"/>
      <c r="K28" s="45" t="s">
        <v>84</v>
      </c>
      <c r="L28" s="59" t="s">
        <v>73</v>
      </c>
      <c r="M28" s="57">
        <v>11.15</v>
      </c>
      <c r="N28" s="57">
        <v>11</v>
      </c>
      <c r="O28" s="57">
        <v>4.5999999999999996</v>
      </c>
      <c r="P28" s="57">
        <v>148.55000000000001</v>
      </c>
      <c r="Q28" s="46">
        <v>471</v>
      </c>
      <c r="R28" s="57">
        <v>42.53</v>
      </c>
    </row>
    <row r="29" spans="1:18" ht="26.25" customHeight="1">
      <c r="A29" s="25"/>
      <c r="B29" s="45" t="s">
        <v>137</v>
      </c>
      <c r="C29" s="59">
        <v>45</v>
      </c>
      <c r="D29" s="57">
        <v>0.68</v>
      </c>
      <c r="E29" s="47">
        <v>0.08</v>
      </c>
      <c r="F29" s="47">
        <v>3.9</v>
      </c>
      <c r="G29" s="47">
        <v>37.65</v>
      </c>
      <c r="H29" s="47" t="s">
        <v>138</v>
      </c>
      <c r="I29" s="47">
        <v>5.21</v>
      </c>
      <c r="J29" s="46"/>
      <c r="K29" s="45" t="s">
        <v>18</v>
      </c>
      <c r="L29" s="46">
        <v>110</v>
      </c>
      <c r="M29" s="47">
        <v>2.54</v>
      </c>
      <c r="N29" s="47">
        <v>3.52</v>
      </c>
      <c r="O29" s="47">
        <v>25.64</v>
      </c>
      <c r="P29" s="47">
        <v>144.38999999999999</v>
      </c>
      <c r="Q29" s="46">
        <v>512</v>
      </c>
      <c r="R29" s="57">
        <v>15.58</v>
      </c>
    </row>
    <row r="30" spans="1:18" ht="26.25" customHeight="1">
      <c r="A30" s="25"/>
      <c r="B30" s="55" t="s">
        <v>41</v>
      </c>
      <c r="C30" s="46">
        <v>200</v>
      </c>
      <c r="D30" s="47">
        <v>0.47</v>
      </c>
      <c r="E30" s="47">
        <v>0</v>
      </c>
      <c r="F30" s="47">
        <v>19.78</v>
      </c>
      <c r="G30" s="47">
        <v>112.68</v>
      </c>
      <c r="H30" s="46">
        <v>639</v>
      </c>
      <c r="I30" s="47">
        <v>6.05</v>
      </c>
      <c r="J30" s="46"/>
      <c r="K30" s="55" t="s">
        <v>32</v>
      </c>
      <c r="L30" s="46">
        <v>200</v>
      </c>
      <c r="M30" s="47">
        <v>0.23</v>
      </c>
      <c r="N30" s="47">
        <v>0.01</v>
      </c>
      <c r="O30" s="47">
        <v>12.27</v>
      </c>
      <c r="P30" s="47">
        <v>142.19999999999999</v>
      </c>
      <c r="Q30" s="46">
        <v>648</v>
      </c>
      <c r="R30" s="47">
        <v>6.49</v>
      </c>
    </row>
    <row r="31" spans="1:18" ht="24.75" customHeight="1">
      <c r="A31" s="25"/>
      <c r="B31" s="194" t="s">
        <v>174</v>
      </c>
      <c r="C31" s="59">
        <v>40</v>
      </c>
      <c r="D31" s="57">
        <v>3.04</v>
      </c>
      <c r="E31" s="57">
        <v>0.32</v>
      </c>
      <c r="F31" s="57">
        <v>23.2</v>
      </c>
      <c r="G31" s="57">
        <v>104.5</v>
      </c>
      <c r="H31" s="46"/>
      <c r="I31" s="57">
        <v>2.92</v>
      </c>
      <c r="J31" s="46"/>
      <c r="K31" s="45" t="s">
        <v>174</v>
      </c>
      <c r="L31" s="59">
        <v>40</v>
      </c>
      <c r="M31" s="57">
        <v>3.04</v>
      </c>
      <c r="N31" s="57">
        <v>0.32</v>
      </c>
      <c r="O31" s="57">
        <v>23.2</v>
      </c>
      <c r="P31" s="57">
        <v>104.5</v>
      </c>
      <c r="Q31" s="46"/>
      <c r="R31" s="57">
        <v>2.92</v>
      </c>
    </row>
    <row r="32" spans="1:18" ht="18.75">
      <c r="A32" s="93" t="s">
        <v>75</v>
      </c>
      <c r="B32" s="215"/>
      <c r="C32" s="312">
        <f>SUM(C27:C31)</f>
        <v>745</v>
      </c>
      <c r="D32" s="312">
        <f>SUM(D27:D31)</f>
        <v>27.389999999999997</v>
      </c>
      <c r="E32" s="312">
        <f>SUM(E27:E31)</f>
        <v>26.99</v>
      </c>
      <c r="F32" s="312">
        <f>SUM(F27:F31)</f>
        <v>95.839999999999989</v>
      </c>
      <c r="G32" s="312">
        <f>SUM(G27:G31)</f>
        <v>722.1400000000001</v>
      </c>
      <c r="H32" s="312"/>
      <c r="I32" s="321">
        <f>SUM(I27:I31)</f>
        <v>91.999999999999986</v>
      </c>
      <c r="J32" s="222" t="s">
        <v>192</v>
      </c>
      <c r="K32" s="77"/>
      <c r="L32" s="78">
        <v>700</v>
      </c>
      <c r="M32" s="79">
        <f>SUM(M27:M31)</f>
        <v>23.12</v>
      </c>
      <c r="N32" s="79">
        <f>SUM(N27:N31)</f>
        <v>22.76</v>
      </c>
      <c r="O32" s="79">
        <f>SUM(O27:O31)</f>
        <v>92.240000000000009</v>
      </c>
      <c r="P32" s="79">
        <f>SUM(P27:P31)</f>
        <v>748.24</v>
      </c>
      <c r="Q32" s="46"/>
      <c r="R32" s="79">
        <f>SUM(R27:R31)</f>
        <v>92</v>
      </c>
    </row>
    <row r="33" spans="1:19" ht="24" customHeight="1">
      <c r="A33" s="93" t="s">
        <v>43</v>
      </c>
      <c r="B33" s="27"/>
      <c r="C33" s="28">
        <f>C26+C32</f>
        <v>1335</v>
      </c>
      <c r="D33" s="28">
        <f>D26+D32</f>
        <v>49.509999999999991</v>
      </c>
      <c r="E33" s="28">
        <f>E26+E32</f>
        <v>49.41</v>
      </c>
      <c r="F33" s="28">
        <f>F26+F32</f>
        <v>184.39</v>
      </c>
      <c r="G33" s="28">
        <f>G26+G32</f>
        <v>1324.8100000000002</v>
      </c>
      <c r="H33" s="28"/>
      <c r="I33" s="29">
        <f>I26+I32</f>
        <v>186</v>
      </c>
      <c r="J33" s="93" t="s">
        <v>43</v>
      </c>
      <c r="K33" s="27"/>
      <c r="L33" s="28">
        <f>L26+L32</f>
        <v>1230</v>
      </c>
      <c r="M33" s="28">
        <f t="shared" ref="M33:P33" si="2">M26+M32</f>
        <v>44.510000000000005</v>
      </c>
      <c r="N33" s="28">
        <f t="shared" si="2"/>
        <v>47.620000000000005</v>
      </c>
      <c r="O33" s="28">
        <f t="shared" si="2"/>
        <v>178.60000000000002</v>
      </c>
      <c r="P33" s="28">
        <f t="shared" si="2"/>
        <v>1342.54</v>
      </c>
      <c r="Q33" s="28"/>
      <c r="R33" s="29">
        <f>R26+R32</f>
        <v>186</v>
      </c>
    </row>
    <row r="34" spans="1:19" ht="24" customHeight="1">
      <c r="A34" s="95" t="s">
        <v>60</v>
      </c>
      <c r="B34" s="95"/>
      <c r="C34" s="96"/>
      <c r="D34" s="26"/>
      <c r="E34" s="26"/>
      <c r="F34" s="26"/>
      <c r="G34" s="97"/>
      <c r="H34" s="96"/>
      <c r="I34" s="97"/>
      <c r="J34" s="95" t="s">
        <v>65</v>
      </c>
      <c r="K34" s="95"/>
      <c r="L34" s="96"/>
      <c r="M34" s="26"/>
      <c r="N34" s="26"/>
      <c r="O34" s="26"/>
      <c r="P34" s="97"/>
      <c r="Q34" s="96"/>
      <c r="R34" s="97"/>
    </row>
    <row r="35" spans="1:19" ht="36.75" customHeight="1">
      <c r="A35" s="78" t="s">
        <v>42</v>
      </c>
      <c r="B35" s="194" t="s">
        <v>148</v>
      </c>
      <c r="C35" s="59">
        <v>200</v>
      </c>
      <c r="D35" s="57">
        <v>7.3</v>
      </c>
      <c r="E35" s="57">
        <v>6.5</v>
      </c>
      <c r="F35" s="57">
        <v>38.6</v>
      </c>
      <c r="G35" s="57">
        <v>274.89999999999998</v>
      </c>
      <c r="H35" s="46" t="s">
        <v>149</v>
      </c>
      <c r="I35" s="57">
        <v>24.02</v>
      </c>
      <c r="J35" s="78" t="s">
        <v>42</v>
      </c>
      <c r="K35" s="45" t="s">
        <v>15</v>
      </c>
      <c r="L35" s="46">
        <v>200</v>
      </c>
      <c r="M35" s="47">
        <v>12.62</v>
      </c>
      <c r="N35" s="47">
        <v>11.87</v>
      </c>
      <c r="O35" s="47">
        <v>25</v>
      </c>
      <c r="P35" s="47">
        <v>208</v>
      </c>
      <c r="Q35" s="46">
        <v>302</v>
      </c>
      <c r="R35" s="47">
        <v>26.4</v>
      </c>
    </row>
    <row r="36" spans="1:19" ht="36" customHeight="1">
      <c r="A36" s="46"/>
      <c r="B36" s="45" t="s">
        <v>150</v>
      </c>
      <c r="C36" s="46" t="s">
        <v>7</v>
      </c>
      <c r="D36" s="47">
        <v>14.81</v>
      </c>
      <c r="E36" s="47">
        <v>15.75</v>
      </c>
      <c r="F36" s="47">
        <v>39.880000000000003</v>
      </c>
      <c r="G36" s="47">
        <v>336</v>
      </c>
      <c r="H36" s="46">
        <v>315</v>
      </c>
      <c r="I36" s="47">
        <v>66.38</v>
      </c>
      <c r="J36" s="46"/>
      <c r="K36" s="11" t="s">
        <v>147</v>
      </c>
      <c r="L36" s="16">
        <v>120</v>
      </c>
      <c r="M36" s="305">
        <v>5.07</v>
      </c>
      <c r="N36" s="305">
        <v>6.35</v>
      </c>
      <c r="O36" s="305">
        <v>41.35</v>
      </c>
      <c r="P36" s="305">
        <v>245</v>
      </c>
      <c r="Q36" s="16">
        <v>489</v>
      </c>
      <c r="R36" s="305">
        <v>43.42</v>
      </c>
    </row>
    <row r="37" spans="1:19" ht="20.25" customHeight="1">
      <c r="A37" s="46"/>
      <c r="B37" s="194" t="s">
        <v>9</v>
      </c>
      <c r="C37" s="59" t="s">
        <v>25</v>
      </c>
      <c r="D37" s="57">
        <v>0.19</v>
      </c>
      <c r="E37" s="57">
        <v>0.04</v>
      </c>
      <c r="F37" s="57">
        <v>10.98</v>
      </c>
      <c r="G37" s="57">
        <v>43.9</v>
      </c>
      <c r="H37" s="46">
        <v>685</v>
      </c>
      <c r="I37" s="57">
        <v>3.6</v>
      </c>
      <c r="J37" s="46"/>
      <c r="K37" s="45" t="s">
        <v>26</v>
      </c>
      <c r="L37" s="59">
        <v>200</v>
      </c>
      <c r="M37" s="57">
        <v>1.1399999999999999</v>
      </c>
      <c r="N37" s="57">
        <v>0.66</v>
      </c>
      <c r="O37" s="57">
        <v>6.82</v>
      </c>
      <c r="P37" s="57">
        <v>37.799999999999997</v>
      </c>
      <c r="Q37" s="46">
        <v>692</v>
      </c>
      <c r="R37" s="57">
        <v>4.18</v>
      </c>
    </row>
    <row r="38" spans="1:19" ht="23.25" customHeight="1">
      <c r="A38" s="46"/>
      <c r="B38" s="194"/>
      <c r="C38" s="59"/>
      <c r="D38" s="57"/>
      <c r="E38" s="57"/>
      <c r="F38" s="57"/>
      <c r="G38" s="47"/>
      <c r="H38" s="46"/>
      <c r="I38" s="57"/>
      <c r="J38" s="46"/>
      <c r="K38" s="45" t="s">
        <v>97</v>
      </c>
      <c r="L38" s="59">
        <v>150</v>
      </c>
      <c r="M38" s="57">
        <v>0.6</v>
      </c>
      <c r="N38" s="57">
        <v>0.6</v>
      </c>
      <c r="O38" s="57">
        <v>4.63</v>
      </c>
      <c r="P38" s="57">
        <v>66.599999999999994</v>
      </c>
      <c r="Q38" s="46">
        <v>386</v>
      </c>
      <c r="R38" s="57">
        <v>20</v>
      </c>
    </row>
    <row r="39" spans="1:19" ht="21" customHeight="1">
      <c r="A39" s="222" t="s">
        <v>58</v>
      </c>
      <c r="B39" s="77"/>
      <c r="C39" s="78">
        <v>582</v>
      </c>
      <c r="D39" s="79">
        <f>SUM(D34:D38)</f>
        <v>22.3</v>
      </c>
      <c r="E39" s="79">
        <f>SUM(E34:E38)</f>
        <v>22.29</v>
      </c>
      <c r="F39" s="79">
        <f>SUM(F34:F38)</f>
        <v>89.460000000000008</v>
      </c>
      <c r="G39" s="79">
        <f>SUM(G34:G38)</f>
        <v>654.79999999999995</v>
      </c>
      <c r="H39" s="46"/>
      <c r="I39" s="79">
        <f>SUM(I35:I38)</f>
        <v>93.999999999999986</v>
      </c>
      <c r="J39" s="222" t="s">
        <v>58</v>
      </c>
      <c r="K39" s="55"/>
      <c r="L39" s="78">
        <f>SUM(L35:L38)</f>
        <v>670</v>
      </c>
      <c r="M39" s="79">
        <f>SUM(M34:M38)</f>
        <v>19.43</v>
      </c>
      <c r="N39" s="79">
        <f>SUM(N34:N38)</f>
        <v>19.48</v>
      </c>
      <c r="O39" s="79">
        <f>SUM(O34:O38)</f>
        <v>77.799999999999983</v>
      </c>
      <c r="P39" s="79">
        <f>SUM(P34:P38)</f>
        <v>557.4</v>
      </c>
      <c r="Q39" s="46"/>
      <c r="R39" s="79">
        <f>SUM(R35:R38)</f>
        <v>94</v>
      </c>
    </row>
    <row r="40" spans="1:19" ht="24.75" customHeight="1">
      <c r="A40" s="93" t="s">
        <v>37</v>
      </c>
      <c r="B40" s="45" t="s">
        <v>29</v>
      </c>
      <c r="C40" s="46">
        <v>250</v>
      </c>
      <c r="D40" s="47">
        <v>4.8</v>
      </c>
      <c r="E40" s="47">
        <v>6.71</v>
      </c>
      <c r="F40" s="47">
        <v>10.4</v>
      </c>
      <c r="G40" s="47">
        <v>195</v>
      </c>
      <c r="H40" s="46">
        <v>110</v>
      </c>
      <c r="I40" s="47">
        <v>27.45</v>
      </c>
      <c r="J40" s="93" t="s">
        <v>37</v>
      </c>
      <c r="K40" s="45" t="s">
        <v>29</v>
      </c>
      <c r="L40" s="46">
        <v>250</v>
      </c>
      <c r="M40" s="47">
        <v>4.8</v>
      </c>
      <c r="N40" s="47">
        <v>6.71</v>
      </c>
      <c r="O40" s="47">
        <v>10.4</v>
      </c>
      <c r="P40" s="47">
        <v>195</v>
      </c>
      <c r="Q40" s="46">
        <v>110</v>
      </c>
      <c r="R40" s="47">
        <v>27.45</v>
      </c>
      <c r="S40" s="271"/>
    </row>
    <row r="41" spans="1:19" ht="21" customHeight="1">
      <c r="A41" s="28"/>
      <c r="B41" s="45" t="s">
        <v>194</v>
      </c>
      <c r="C41" s="46">
        <v>110</v>
      </c>
      <c r="D41" s="47">
        <v>6.87</v>
      </c>
      <c r="E41" s="47">
        <v>7.69</v>
      </c>
      <c r="F41" s="47">
        <v>5.63</v>
      </c>
      <c r="G41" s="47">
        <v>139.91999999999999</v>
      </c>
      <c r="H41" s="46">
        <v>491</v>
      </c>
      <c r="I41" s="47">
        <v>42.09</v>
      </c>
      <c r="J41" s="46"/>
      <c r="K41" s="45" t="s">
        <v>194</v>
      </c>
      <c r="L41" s="46">
        <v>110</v>
      </c>
      <c r="M41" s="47">
        <v>6.87</v>
      </c>
      <c r="N41" s="47">
        <v>7.69</v>
      </c>
      <c r="O41" s="47">
        <v>5.63</v>
      </c>
      <c r="P41" s="47">
        <v>139.91999999999999</v>
      </c>
      <c r="Q41" s="46">
        <v>491</v>
      </c>
      <c r="R41" s="47">
        <v>42.09</v>
      </c>
    </row>
    <row r="42" spans="1:19" ht="21" customHeight="1">
      <c r="A42" s="25"/>
      <c r="B42" s="45" t="s">
        <v>152</v>
      </c>
      <c r="C42" s="59">
        <v>100</v>
      </c>
      <c r="D42" s="57">
        <v>2.95</v>
      </c>
      <c r="E42" s="57">
        <v>3.51</v>
      </c>
      <c r="F42" s="57">
        <v>13.66</v>
      </c>
      <c r="G42" s="57">
        <v>124.75</v>
      </c>
      <c r="H42" s="46">
        <v>510</v>
      </c>
      <c r="I42" s="57">
        <v>6.73</v>
      </c>
      <c r="J42" s="46"/>
      <c r="K42" s="194" t="s">
        <v>34</v>
      </c>
      <c r="L42" s="59">
        <v>130</v>
      </c>
      <c r="M42" s="57">
        <v>3.72</v>
      </c>
      <c r="N42" s="57">
        <v>3.53</v>
      </c>
      <c r="O42" s="57">
        <v>21.83</v>
      </c>
      <c r="P42" s="57">
        <v>134.18</v>
      </c>
      <c r="Q42" s="46">
        <v>510</v>
      </c>
      <c r="R42" s="57">
        <v>13.49</v>
      </c>
    </row>
    <row r="43" spans="1:19" ht="42" customHeight="1">
      <c r="A43" s="25"/>
      <c r="B43" s="374" t="s">
        <v>203</v>
      </c>
      <c r="C43" s="370">
        <v>20</v>
      </c>
      <c r="D43" s="371">
        <v>0.59</v>
      </c>
      <c r="E43" s="372">
        <v>0.04</v>
      </c>
      <c r="F43" s="372">
        <v>1.19</v>
      </c>
      <c r="G43" s="372">
        <v>7.4</v>
      </c>
      <c r="H43" s="372"/>
      <c r="I43" s="373">
        <v>6.76</v>
      </c>
      <c r="J43" s="46"/>
      <c r="K43" s="55" t="s">
        <v>41</v>
      </c>
      <c r="L43" s="46">
        <v>200</v>
      </c>
      <c r="M43" s="47">
        <v>0.47</v>
      </c>
      <c r="N43" s="47">
        <v>0</v>
      </c>
      <c r="O43" s="47">
        <v>19.78</v>
      </c>
      <c r="P43" s="47">
        <v>112.68</v>
      </c>
      <c r="Q43" s="46">
        <v>639</v>
      </c>
      <c r="R43" s="47">
        <v>6.05</v>
      </c>
    </row>
    <row r="44" spans="1:19" ht="22.5" customHeight="1">
      <c r="A44" s="25"/>
      <c r="B44" s="55" t="s">
        <v>41</v>
      </c>
      <c r="C44" s="46">
        <v>200</v>
      </c>
      <c r="D44" s="47">
        <v>0.47</v>
      </c>
      <c r="E44" s="47">
        <v>0</v>
      </c>
      <c r="F44" s="47">
        <v>19.78</v>
      </c>
      <c r="G44" s="47">
        <v>112.68</v>
      </c>
      <c r="H44" s="46">
        <v>639</v>
      </c>
      <c r="I44" s="47">
        <v>6.05</v>
      </c>
      <c r="J44" s="46"/>
      <c r="K44" s="45" t="s">
        <v>174</v>
      </c>
      <c r="L44" s="59">
        <v>40</v>
      </c>
      <c r="M44" s="57">
        <v>3.04</v>
      </c>
      <c r="N44" s="57">
        <v>0.32</v>
      </c>
      <c r="O44" s="57">
        <v>23.2</v>
      </c>
      <c r="P44" s="57">
        <v>104.5</v>
      </c>
      <c r="Q44" s="46"/>
      <c r="R44" s="57">
        <v>2.92</v>
      </c>
    </row>
    <row r="45" spans="1:19" ht="22.5" customHeight="1">
      <c r="A45" s="25"/>
      <c r="B45" s="45" t="s">
        <v>174</v>
      </c>
      <c r="C45" s="59">
        <v>40</v>
      </c>
      <c r="D45" s="57">
        <v>3.04</v>
      </c>
      <c r="E45" s="57">
        <v>0.32</v>
      </c>
      <c r="F45" s="57">
        <v>23.2</v>
      </c>
      <c r="G45" s="57">
        <v>104.5</v>
      </c>
      <c r="H45" s="46"/>
      <c r="I45" s="57">
        <v>2.92</v>
      </c>
      <c r="J45" s="46"/>
      <c r="K45" s="45"/>
      <c r="L45" s="59"/>
      <c r="M45" s="57"/>
      <c r="N45" s="57"/>
      <c r="O45" s="57"/>
      <c r="P45" s="57"/>
      <c r="Q45" s="46"/>
      <c r="R45" s="57"/>
    </row>
    <row r="46" spans="1:19" ht="22.5" customHeight="1">
      <c r="A46" s="93" t="s">
        <v>192</v>
      </c>
      <c r="B46" s="77"/>
      <c r="C46" s="78">
        <f>SUM(C40:C45)</f>
        <v>720</v>
      </c>
      <c r="D46" s="79">
        <f>SUM(D40:D45)</f>
        <v>18.720000000000002</v>
      </c>
      <c r="E46" s="79">
        <f>SUM(E40:E45)</f>
        <v>18.27</v>
      </c>
      <c r="F46" s="79">
        <f>SUM(F40:F45)</f>
        <v>73.86</v>
      </c>
      <c r="G46" s="79">
        <f>SUM(G40:G45)</f>
        <v>684.25</v>
      </c>
      <c r="H46" s="78"/>
      <c r="I46" s="79">
        <f>SUM(I40:I45)</f>
        <v>92.000000000000014</v>
      </c>
      <c r="J46" s="222" t="s">
        <v>192</v>
      </c>
      <c r="K46" s="77"/>
      <c r="L46" s="78">
        <f>SUM(L40:L45)</f>
        <v>730</v>
      </c>
      <c r="M46" s="78">
        <f>SUM(M40:M45)</f>
        <v>18.900000000000002</v>
      </c>
      <c r="N46" s="78">
        <f>SUM(N40:N45)</f>
        <v>18.25</v>
      </c>
      <c r="O46" s="78">
        <f>SUM(O40:O45)</f>
        <v>80.84</v>
      </c>
      <c r="P46" s="78">
        <f>SUM(P40:P45)</f>
        <v>686.28</v>
      </c>
      <c r="Q46" s="78"/>
      <c r="R46" s="79">
        <f>SUM(R40:R45)</f>
        <v>92</v>
      </c>
    </row>
    <row r="47" spans="1:19" ht="23.25" customHeight="1">
      <c r="A47" s="95" t="s">
        <v>61</v>
      </c>
      <c r="B47" s="11"/>
      <c r="C47" s="98">
        <f>C39+C46</f>
        <v>1302</v>
      </c>
      <c r="D47" s="98">
        <f t="shared" ref="D47:G47" si="3">D39+D46</f>
        <v>41.02</v>
      </c>
      <c r="E47" s="98">
        <f t="shared" si="3"/>
        <v>40.56</v>
      </c>
      <c r="F47" s="98">
        <f t="shared" si="3"/>
        <v>163.32</v>
      </c>
      <c r="G47" s="98">
        <f t="shared" si="3"/>
        <v>1339.05</v>
      </c>
      <c r="H47" s="28"/>
      <c r="I47" s="49">
        <f>I39+I46</f>
        <v>186</v>
      </c>
      <c r="J47" s="95" t="s">
        <v>66</v>
      </c>
      <c r="K47" s="95"/>
      <c r="L47" s="95">
        <f>L39+L46</f>
        <v>1400</v>
      </c>
      <c r="M47" s="95">
        <f t="shared" ref="M47:P47" si="4">M39+M46</f>
        <v>38.33</v>
      </c>
      <c r="N47" s="95">
        <f t="shared" si="4"/>
        <v>37.730000000000004</v>
      </c>
      <c r="O47" s="95">
        <f t="shared" si="4"/>
        <v>158.63999999999999</v>
      </c>
      <c r="P47" s="95">
        <f t="shared" si="4"/>
        <v>1243.6799999999998</v>
      </c>
      <c r="Q47" s="95"/>
      <c r="R47" s="179">
        <f>R39+R46</f>
        <v>186</v>
      </c>
    </row>
    <row r="48" spans="1:19" ht="26.25" customHeight="1">
      <c r="A48" s="78" t="s">
        <v>42</v>
      </c>
      <c r="B48" s="194" t="s">
        <v>135</v>
      </c>
      <c r="C48" s="46" t="s">
        <v>53</v>
      </c>
      <c r="D48" s="47">
        <v>13.92</v>
      </c>
      <c r="E48" s="47">
        <v>11.65</v>
      </c>
      <c r="F48" s="47">
        <v>15.37</v>
      </c>
      <c r="G48" s="47">
        <v>198.11</v>
      </c>
      <c r="H48" s="46">
        <v>437</v>
      </c>
      <c r="I48" s="122">
        <v>54.82</v>
      </c>
      <c r="J48" s="78" t="s">
        <v>42</v>
      </c>
      <c r="K48" s="45" t="s">
        <v>154</v>
      </c>
      <c r="L48" s="46" t="s">
        <v>155</v>
      </c>
      <c r="M48" s="47">
        <v>9.56</v>
      </c>
      <c r="N48" s="47">
        <v>12.69</v>
      </c>
      <c r="O48" s="47">
        <v>6.48</v>
      </c>
      <c r="P48" s="47">
        <v>181.5</v>
      </c>
      <c r="Q48" s="46" t="s">
        <v>156</v>
      </c>
      <c r="R48" s="47">
        <v>57.93</v>
      </c>
    </row>
    <row r="49" spans="1:19" ht="24" customHeight="1">
      <c r="A49" s="46"/>
      <c r="B49" s="194" t="s">
        <v>34</v>
      </c>
      <c r="C49" s="59">
        <v>150</v>
      </c>
      <c r="D49" s="57">
        <v>2.9</v>
      </c>
      <c r="E49" s="57">
        <v>3.7</v>
      </c>
      <c r="F49" s="57">
        <v>35.18</v>
      </c>
      <c r="G49" s="57">
        <v>225.8</v>
      </c>
      <c r="H49" s="46">
        <v>510</v>
      </c>
      <c r="I49" s="117">
        <v>14.58</v>
      </c>
      <c r="J49" s="46"/>
      <c r="K49" s="45" t="s">
        <v>17</v>
      </c>
      <c r="L49" s="59">
        <v>150</v>
      </c>
      <c r="M49" s="57">
        <v>7.96</v>
      </c>
      <c r="N49" s="57">
        <v>8.68</v>
      </c>
      <c r="O49" s="57">
        <v>37.18</v>
      </c>
      <c r="P49" s="57">
        <v>246</v>
      </c>
      <c r="Q49" s="46">
        <v>508</v>
      </c>
      <c r="R49" s="57">
        <v>20.45</v>
      </c>
    </row>
    <row r="50" spans="1:19" ht="35.25" customHeight="1">
      <c r="A50" s="46"/>
      <c r="B50" s="374" t="s">
        <v>93</v>
      </c>
      <c r="C50" s="370">
        <v>50</v>
      </c>
      <c r="D50" s="371">
        <v>0.64</v>
      </c>
      <c r="E50" s="371">
        <v>5.13</v>
      </c>
      <c r="F50" s="371">
        <v>4.34</v>
      </c>
      <c r="G50" s="371">
        <v>12.2</v>
      </c>
      <c r="H50" s="375">
        <v>45</v>
      </c>
      <c r="I50" s="373">
        <v>17.5</v>
      </c>
      <c r="J50" s="46"/>
      <c r="K50" s="45" t="s">
        <v>137</v>
      </c>
      <c r="L50" s="59">
        <v>60</v>
      </c>
      <c r="M50" s="57">
        <v>0.9</v>
      </c>
      <c r="N50" s="47">
        <v>0.1</v>
      </c>
      <c r="O50" s="47">
        <v>17.2</v>
      </c>
      <c r="P50" s="47">
        <v>50.2</v>
      </c>
      <c r="Q50" s="47" t="s">
        <v>138</v>
      </c>
      <c r="R50" s="47">
        <v>9.1</v>
      </c>
    </row>
    <row r="51" spans="1:19" ht="24" customHeight="1">
      <c r="A51" s="46"/>
      <c r="B51" s="45" t="s">
        <v>26</v>
      </c>
      <c r="C51" s="59">
        <v>200</v>
      </c>
      <c r="D51" s="57">
        <v>1.1399999999999999</v>
      </c>
      <c r="E51" s="57">
        <v>0.66</v>
      </c>
      <c r="F51" s="57">
        <v>6.82</v>
      </c>
      <c r="G51" s="57">
        <v>37.799999999999997</v>
      </c>
      <c r="H51" s="46">
        <v>692</v>
      </c>
      <c r="I51" s="117">
        <v>4.18</v>
      </c>
      <c r="J51" s="46"/>
      <c r="K51" s="45" t="s">
        <v>9</v>
      </c>
      <c r="L51" s="59" t="s">
        <v>25</v>
      </c>
      <c r="M51" s="57">
        <v>0.19</v>
      </c>
      <c r="N51" s="57">
        <v>0.04</v>
      </c>
      <c r="O51" s="57">
        <v>10.98</v>
      </c>
      <c r="P51" s="57">
        <v>43.9</v>
      </c>
      <c r="Q51" s="46">
        <v>685</v>
      </c>
      <c r="R51" s="57">
        <v>3.6</v>
      </c>
    </row>
    <row r="52" spans="1:19" ht="27.75" customHeight="1">
      <c r="A52" s="46"/>
      <c r="B52" s="194" t="s">
        <v>174</v>
      </c>
      <c r="C52" s="59">
        <v>40</v>
      </c>
      <c r="D52" s="57">
        <v>3.04</v>
      </c>
      <c r="E52" s="57">
        <v>0.32</v>
      </c>
      <c r="F52" s="57">
        <v>23.2</v>
      </c>
      <c r="G52" s="57">
        <v>104.5</v>
      </c>
      <c r="H52" s="46"/>
      <c r="I52" s="117">
        <v>2.92</v>
      </c>
      <c r="J52" s="46"/>
      <c r="K52" s="45" t="s">
        <v>174</v>
      </c>
      <c r="L52" s="59">
        <v>40</v>
      </c>
      <c r="M52" s="57">
        <v>3.04</v>
      </c>
      <c r="N52" s="57">
        <v>0.32</v>
      </c>
      <c r="O52" s="57">
        <v>23.2</v>
      </c>
      <c r="P52" s="57">
        <v>104.5</v>
      </c>
      <c r="Q52" s="46"/>
      <c r="R52" s="57">
        <v>2.92</v>
      </c>
    </row>
    <row r="53" spans="1:19" ht="27" customHeight="1">
      <c r="A53" s="222" t="s">
        <v>58</v>
      </c>
      <c r="B53" s="298"/>
      <c r="C53" s="299">
        <v>540</v>
      </c>
      <c r="D53" s="79">
        <f>SUM(D48:D52)</f>
        <v>21.64</v>
      </c>
      <c r="E53" s="79">
        <f>SUM(E48:E52)</f>
        <v>21.46</v>
      </c>
      <c r="F53" s="79">
        <f>SUM(F48:F52)</f>
        <v>84.91</v>
      </c>
      <c r="G53" s="79">
        <f>SUM(G48:G52)</f>
        <v>578.41000000000008</v>
      </c>
      <c r="H53" s="78"/>
      <c r="I53" s="226">
        <f>SUM(I48:I52)</f>
        <v>94.000000000000014</v>
      </c>
      <c r="J53" s="222" t="s">
        <v>58</v>
      </c>
      <c r="K53" s="77"/>
      <c r="L53" s="78">
        <v>582</v>
      </c>
      <c r="M53" s="79">
        <f>SUM(M48:M52)</f>
        <v>21.65</v>
      </c>
      <c r="N53" s="79">
        <f>SUM(N48:N52)</f>
        <v>21.83</v>
      </c>
      <c r="O53" s="79">
        <f>SUM(O48:O52)</f>
        <v>95.04</v>
      </c>
      <c r="P53" s="79">
        <f>SUM(P48:P52)</f>
        <v>626.1</v>
      </c>
      <c r="Q53" s="222"/>
      <c r="R53" s="79">
        <f>SUM(R48:R52)</f>
        <v>93.999999999999986</v>
      </c>
    </row>
    <row r="54" spans="1:19" ht="22.5" customHeight="1">
      <c r="A54" s="93" t="s">
        <v>37</v>
      </c>
      <c r="B54" s="45" t="s">
        <v>28</v>
      </c>
      <c r="C54" s="46">
        <v>250</v>
      </c>
      <c r="D54" s="47">
        <v>3.62</v>
      </c>
      <c r="E54" s="47">
        <v>5.85</v>
      </c>
      <c r="F54" s="47">
        <v>21.4</v>
      </c>
      <c r="G54" s="47">
        <v>145.52000000000001</v>
      </c>
      <c r="H54" s="46">
        <v>155</v>
      </c>
      <c r="I54" s="47">
        <v>21.42</v>
      </c>
      <c r="J54" s="93" t="s">
        <v>37</v>
      </c>
      <c r="K54" s="45" t="s">
        <v>28</v>
      </c>
      <c r="L54" s="46">
        <v>250</v>
      </c>
      <c r="M54" s="47">
        <v>3.62</v>
      </c>
      <c r="N54" s="47">
        <v>5.85</v>
      </c>
      <c r="O54" s="47">
        <v>21.4</v>
      </c>
      <c r="P54" s="47">
        <v>145.52000000000001</v>
      </c>
      <c r="Q54" s="46">
        <v>155</v>
      </c>
      <c r="R54" s="47">
        <v>21.42</v>
      </c>
      <c r="S54" s="271"/>
    </row>
    <row r="55" spans="1:19" ht="22.5" customHeight="1">
      <c r="A55" s="28"/>
      <c r="B55" s="45" t="s">
        <v>48</v>
      </c>
      <c r="C55" s="59">
        <v>75</v>
      </c>
      <c r="D55" s="57">
        <v>10.130000000000001</v>
      </c>
      <c r="E55" s="57">
        <v>9.98</v>
      </c>
      <c r="F55" s="57">
        <v>11.04</v>
      </c>
      <c r="G55" s="57">
        <v>164.6</v>
      </c>
      <c r="H55" s="46">
        <v>500</v>
      </c>
      <c r="I55" s="57">
        <v>40.92</v>
      </c>
      <c r="J55" s="46"/>
      <c r="K55" s="45" t="s">
        <v>11</v>
      </c>
      <c r="L55" s="59">
        <v>210</v>
      </c>
      <c r="M55" s="23">
        <v>14.42</v>
      </c>
      <c r="N55" s="23">
        <v>7.39</v>
      </c>
      <c r="O55" s="23">
        <v>32.909999999999997</v>
      </c>
      <c r="P55" s="26">
        <v>309.72000000000003</v>
      </c>
      <c r="Q55" s="46" t="s">
        <v>132</v>
      </c>
      <c r="R55" s="57">
        <v>52.46</v>
      </c>
    </row>
    <row r="56" spans="1:19" ht="21" customHeight="1">
      <c r="A56" s="46"/>
      <c r="B56" s="45" t="s">
        <v>17</v>
      </c>
      <c r="C56" s="59">
        <v>130</v>
      </c>
      <c r="D56" s="57">
        <v>6.9</v>
      </c>
      <c r="E56" s="57">
        <v>7.52</v>
      </c>
      <c r="F56" s="57">
        <v>32.22</v>
      </c>
      <c r="G56" s="57">
        <v>213.2</v>
      </c>
      <c r="H56" s="46">
        <v>508</v>
      </c>
      <c r="I56" s="57">
        <v>18.25</v>
      </c>
      <c r="J56" s="46"/>
      <c r="K56" s="374" t="s">
        <v>93</v>
      </c>
      <c r="L56" s="370">
        <v>25</v>
      </c>
      <c r="M56" s="371">
        <v>0.32</v>
      </c>
      <c r="N56" s="371">
        <v>2.57</v>
      </c>
      <c r="O56" s="371">
        <v>2.17</v>
      </c>
      <c r="P56" s="371">
        <v>6.1</v>
      </c>
      <c r="Q56" s="375">
        <v>45</v>
      </c>
      <c r="R56" s="373">
        <v>8.75</v>
      </c>
    </row>
    <row r="57" spans="1:19" ht="18.75">
      <c r="A57" s="25"/>
      <c r="B57" s="45" t="s">
        <v>153</v>
      </c>
      <c r="C57" s="46">
        <v>15</v>
      </c>
      <c r="D57" s="47">
        <v>0.55000000000000004</v>
      </c>
      <c r="E57" s="47">
        <v>0.37</v>
      </c>
      <c r="F57" s="47">
        <v>1.45</v>
      </c>
      <c r="G57" s="47">
        <v>11.1</v>
      </c>
      <c r="H57" s="46" t="s">
        <v>189</v>
      </c>
      <c r="I57" s="47">
        <v>2</v>
      </c>
      <c r="J57" s="46"/>
      <c r="K57" s="55" t="s">
        <v>41</v>
      </c>
      <c r="L57" s="46">
        <v>200</v>
      </c>
      <c r="M57" s="47">
        <v>2</v>
      </c>
      <c r="N57" s="47">
        <v>0</v>
      </c>
      <c r="O57" s="47">
        <v>19.78</v>
      </c>
      <c r="P57" s="47">
        <v>112.68</v>
      </c>
      <c r="Q57" s="46">
        <v>639</v>
      </c>
      <c r="R57" s="47">
        <v>6.05</v>
      </c>
    </row>
    <row r="58" spans="1:19" ht="21.75" customHeight="1">
      <c r="A58" s="25"/>
      <c r="B58" s="55" t="s">
        <v>32</v>
      </c>
      <c r="C58" s="46">
        <v>200</v>
      </c>
      <c r="D58" s="47">
        <v>0.23</v>
      </c>
      <c r="E58" s="47">
        <v>0.01</v>
      </c>
      <c r="F58" s="47">
        <v>12.27</v>
      </c>
      <c r="G58" s="47">
        <v>142.19999999999999</v>
      </c>
      <c r="H58" s="46">
        <v>648</v>
      </c>
      <c r="I58" s="47">
        <v>6.49</v>
      </c>
      <c r="J58" s="46"/>
      <c r="K58" s="45" t="s">
        <v>174</v>
      </c>
      <c r="L58" s="370">
        <v>45</v>
      </c>
      <c r="M58" s="371">
        <v>3.42</v>
      </c>
      <c r="N58" s="371">
        <v>0.36</v>
      </c>
      <c r="O58" s="371">
        <v>26.1</v>
      </c>
      <c r="P58" s="371">
        <v>117.68</v>
      </c>
      <c r="Q58" s="376"/>
      <c r="R58" s="377">
        <v>3.32</v>
      </c>
    </row>
    <row r="59" spans="1:19" ht="18.75" customHeight="1">
      <c r="A59" s="93"/>
      <c r="B59" s="45" t="s">
        <v>174</v>
      </c>
      <c r="C59" s="59">
        <v>40</v>
      </c>
      <c r="D59" s="57">
        <v>3.04</v>
      </c>
      <c r="E59" s="57">
        <v>0.32</v>
      </c>
      <c r="F59" s="57">
        <v>23.2</v>
      </c>
      <c r="G59" s="57">
        <v>104.5</v>
      </c>
      <c r="H59" s="46"/>
      <c r="I59" s="57">
        <v>2.92</v>
      </c>
      <c r="J59" s="46"/>
      <c r="K59" s="45"/>
      <c r="L59" s="59"/>
      <c r="M59" s="57"/>
      <c r="N59" s="57"/>
      <c r="O59" s="57"/>
      <c r="P59" s="57"/>
      <c r="Q59" s="46"/>
      <c r="R59" s="57"/>
    </row>
    <row r="60" spans="1:19" ht="23.25" customHeight="1">
      <c r="A60" s="93" t="s">
        <v>192</v>
      </c>
      <c r="B60" s="77"/>
      <c r="C60" s="78">
        <f>SUM(C54:C59)</f>
        <v>710</v>
      </c>
      <c r="D60" s="79">
        <f>SUM(D54:D59)</f>
        <v>24.47</v>
      </c>
      <c r="E60" s="79">
        <f>SUM(E54:E59)</f>
        <v>24.050000000000004</v>
      </c>
      <c r="F60" s="79">
        <f>SUM(F54:F59)</f>
        <v>101.58</v>
      </c>
      <c r="G60" s="79">
        <f>SUM(G54:G59)</f>
        <v>781.11999999999989</v>
      </c>
      <c r="H60" s="78"/>
      <c r="I60" s="79">
        <f>SUM(I54:I59)</f>
        <v>92</v>
      </c>
      <c r="J60" s="222" t="s">
        <v>192</v>
      </c>
      <c r="K60" s="77"/>
      <c r="L60" s="78">
        <f>SUM(L54:L59)</f>
        <v>730</v>
      </c>
      <c r="M60" s="79">
        <f>SUM(M54:M59)</f>
        <v>23.78</v>
      </c>
      <c r="N60" s="79">
        <f>SUM(N54:N59)</f>
        <v>16.169999999999998</v>
      </c>
      <c r="O60" s="79">
        <f>SUM(O54:O59)</f>
        <v>102.35999999999999</v>
      </c>
      <c r="P60" s="79">
        <f>SUM(P54:P59)</f>
        <v>691.7</v>
      </c>
      <c r="Q60" s="78"/>
      <c r="R60" s="79">
        <f>SUM(R54:R59)</f>
        <v>91.999999999999986</v>
      </c>
    </row>
    <row r="61" spans="1:19" ht="22.5" customHeight="1">
      <c r="A61" s="74" t="s">
        <v>43</v>
      </c>
      <c r="B61" s="27"/>
      <c r="C61" s="93">
        <f>C53+C60</f>
        <v>1250</v>
      </c>
      <c r="D61" s="93">
        <f t="shared" ref="D61:G61" si="5">D53+D60</f>
        <v>46.11</v>
      </c>
      <c r="E61" s="93">
        <f t="shared" si="5"/>
        <v>45.510000000000005</v>
      </c>
      <c r="F61" s="93">
        <f t="shared" si="5"/>
        <v>186.49</v>
      </c>
      <c r="G61" s="93">
        <f t="shared" si="5"/>
        <v>1359.53</v>
      </c>
      <c r="H61" s="25"/>
      <c r="I61" s="49">
        <f>I53+I60</f>
        <v>186</v>
      </c>
      <c r="J61" s="74" t="s">
        <v>43</v>
      </c>
      <c r="K61" s="27"/>
      <c r="L61" s="28">
        <f>L53+L60</f>
        <v>1312</v>
      </c>
      <c r="M61" s="28">
        <f t="shared" ref="M61:P61" si="6">M53+M60</f>
        <v>45.43</v>
      </c>
      <c r="N61" s="28">
        <f t="shared" si="6"/>
        <v>38</v>
      </c>
      <c r="O61" s="28">
        <f t="shared" si="6"/>
        <v>197.39999999999998</v>
      </c>
      <c r="P61" s="28">
        <f t="shared" si="6"/>
        <v>1317.8000000000002</v>
      </c>
      <c r="Q61" s="28"/>
      <c r="R61" s="29">
        <f>R53+R60</f>
        <v>185.99999999999997</v>
      </c>
    </row>
    <row r="62" spans="1:19" ht="40.5" customHeight="1">
      <c r="A62" s="95" t="s">
        <v>62</v>
      </c>
      <c r="B62" s="95"/>
      <c r="C62" s="96"/>
      <c r="D62" s="26"/>
      <c r="E62" s="26"/>
      <c r="F62" s="26"/>
      <c r="G62" s="97"/>
      <c r="H62" s="96"/>
      <c r="I62" s="97"/>
      <c r="J62" s="95" t="s">
        <v>67</v>
      </c>
      <c r="K62" s="95"/>
      <c r="L62" s="96"/>
      <c r="M62" s="26"/>
      <c r="N62" s="26"/>
      <c r="O62" s="26"/>
      <c r="P62" s="97"/>
      <c r="Q62" s="96"/>
      <c r="R62" s="97"/>
    </row>
    <row r="63" spans="1:19" ht="36" customHeight="1">
      <c r="A63" s="78" t="s">
        <v>42</v>
      </c>
      <c r="B63" s="194" t="s">
        <v>19</v>
      </c>
      <c r="C63" s="46">
        <v>90</v>
      </c>
      <c r="D63" s="47">
        <v>12.54</v>
      </c>
      <c r="E63" s="47">
        <v>12.43</v>
      </c>
      <c r="F63" s="47">
        <v>20.95</v>
      </c>
      <c r="G63" s="47">
        <v>197.38</v>
      </c>
      <c r="H63" s="46">
        <v>498</v>
      </c>
      <c r="I63" s="122">
        <v>49.69</v>
      </c>
      <c r="J63" s="197" t="s">
        <v>42</v>
      </c>
      <c r="K63" s="374" t="s">
        <v>136</v>
      </c>
      <c r="L63" s="376" t="s">
        <v>204</v>
      </c>
      <c r="M63" s="372">
        <v>10.55</v>
      </c>
      <c r="N63" s="372">
        <v>11.16</v>
      </c>
      <c r="O63" s="372">
        <v>24.09</v>
      </c>
      <c r="P63" s="372">
        <v>183.2</v>
      </c>
      <c r="Q63" s="376">
        <v>374</v>
      </c>
      <c r="R63" s="373">
        <v>51.67</v>
      </c>
    </row>
    <row r="64" spans="1:19" ht="23.25" customHeight="1">
      <c r="A64" s="46"/>
      <c r="B64" s="194" t="s">
        <v>22</v>
      </c>
      <c r="C64" s="59">
        <v>150</v>
      </c>
      <c r="D64" s="57">
        <v>3.8</v>
      </c>
      <c r="E64" s="57">
        <v>6.8</v>
      </c>
      <c r="F64" s="57">
        <v>22.21</v>
      </c>
      <c r="G64" s="57">
        <v>231.4</v>
      </c>
      <c r="H64" s="46">
        <v>520</v>
      </c>
      <c r="I64" s="117">
        <v>26.52</v>
      </c>
      <c r="J64" s="197"/>
      <c r="K64" s="45" t="s">
        <v>22</v>
      </c>
      <c r="L64" s="59">
        <v>150</v>
      </c>
      <c r="M64" s="57">
        <v>3.8</v>
      </c>
      <c r="N64" s="57">
        <v>6.8</v>
      </c>
      <c r="O64" s="57">
        <v>22.21</v>
      </c>
      <c r="P64" s="57">
        <v>231.4</v>
      </c>
      <c r="Q64" s="46">
        <v>520</v>
      </c>
      <c r="R64" s="117">
        <v>26.52</v>
      </c>
    </row>
    <row r="65" spans="1:19" ht="20.25" customHeight="1">
      <c r="A65" s="46"/>
      <c r="B65" s="369" t="s">
        <v>202</v>
      </c>
      <c r="C65" s="370">
        <v>30</v>
      </c>
      <c r="D65" s="371">
        <v>0.4</v>
      </c>
      <c r="E65" s="372">
        <v>0.05</v>
      </c>
      <c r="F65" s="372">
        <v>1.4</v>
      </c>
      <c r="G65" s="372">
        <v>7.5</v>
      </c>
      <c r="H65" s="372"/>
      <c r="I65" s="373">
        <v>11.27</v>
      </c>
      <c r="J65" s="236"/>
      <c r="K65" s="369" t="s">
        <v>202</v>
      </c>
      <c r="L65" s="370">
        <v>25</v>
      </c>
      <c r="M65" s="371">
        <v>0.34</v>
      </c>
      <c r="N65" s="372">
        <v>0.04</v>
      </c>
      <c r="O65" s="372">
        <v>1.1599999999999999</v>
      </c>
      <c r="P65" s="372">
        <v>6.25</v>
      </c>
      <c r="Q65" s="372"/>
      <c r="R65" s="373">
        <v>9.2899999999999991</v>
      </c>
    </row>
    <row r="66" spans="1:19" ht="21" customHeight="1">
      <c r="A66" s="222"/>
      <c r="B66" s="194" t="s">
        <v>9</v>
      </c>
      <c r="C66" s="59" t="s">
        <v>25</v>
      </c>
      <c r="D66" s="57">
        <v>0.19</v>
      </c>
      <c r="E66" s="57">
        <v>0.04</v>
      </c>
      <c r="F66" s="57">
        <v>10.98</v>
      </c>
      <c r="G66" s="57">
        <v>43.9</v>
      </c>
      <c r="H66" s="46">
        <v>685</v>
      </c>
      <c r="I66" s="117">
        <v>3.6</v>
      </c>
      <c r="J66" s="197"/>
      <c r="K66" s="45" t="s">
        <v>9</v>
      </c>
      <c r="L66" s="59" t="s">
        <v>25</v>
      </c>
      <c r="M66" s="57">
        <v>0.19</v>
      </c>
      <c r="N66" s="57">
        <v>0.04</v>
      </c>
      <c r="O66" s="57">
        <v>6.42</v>
      </c>
      <c r="P66" s="57">
        <v>43.9</v>
      </c>
      <c r="Q66" s="46" t="s">
        <v>111</v>
      </c>
      <c r="R66" s="117">
        <v>3.6</v>
      </c>
    </row>
    <row r="67" spans="1:19" ht="22.5" customHeight="1">
      <c r="A67" s="46"/>
      <c r="B67" s="194" t="s">
        <v>174</v>
      </c>
      <c r="C67" s="59">
        <v>40</v>
      </c>
      <c r="D67" s="57">
        <v>3.04</v>
      </c>
      <c r="E67" s="57">
        <v>0.32</v>
      </c>
      <c r="F67" s="57">
        <v>23.2</v>
      </c>
      <c r="G67" s="57">
        <v>104.5</v>
      </c>
      <c r="H67" s="46"/>
      <c r="I67" s="117">
        <v>2.92</v>
      </c>
      <c r="J67" s="170"/>
      <c r="K67" s="45" t="s">
        <v>174</v>
      </c>
      <c r="L67" s="59">
        <v>40</v>
      </c>
      <c r="M67" s="57">
        <v>3.04</v>
      </c>
      <c r="N67" s="57">
        <v>0.32</v>
      </c>
      <c r="O67" s="57">
        <v>23.2</v>
      </c>
      <c r="P67" s="57">
        <v>104.5</v>
      </c>
      <c r="Q67" s="46"/>
      <c r="R67" s="117">
        <v>2.92</v>
      </c>
    </row>
    <row r="68" spans="1:19" ht="26.25" customHeight="1">
      <c r="A68" s="222" t="s">
        <v>58</v>
      </c>
      <c r="B68" s="298"/>
      <c r="C68" s="78">
        <v>522</v>
      </c>
      <c r="D68" s="79">
        <f>SUM(D62:D67)</f>
        <v>19.97</v>
      </c>
      <c r="E68" s="79">
        <f>SUM(E62:E67)</f>
        <v>19.64</v>
      </c>
      <c r="F68" s="79">
        <f>SUM(F62:F67)</f>
        <v>78.739999999999995</v>
      </c>
      <c r="G68" s="79">
        <f>SUM(G62:G67)</f>
        <v>584.67999999999995</v>
      </c>
      <c r="H68" s="46"/>
      <c r="I68" s="79">
        <f>SUM(I63:I67)</f>
        <v>93.999999999999986</v>
      </c>
      <c r="J68" s="222" t="s">
        <v>58</v>
      </c>
      <c r="K68" s="77"/>
      <c r="L68" s="78">
        <v>527</v>
      </c>
      <c r="M68" s="79">
        <f>SUM(M63:M67)</f>
        <v>17.920000000000002</v>
      </c>
      <c r="N68" s="79">
        <f>SUM(N63:N67)</f>
        <v>18.36</v>
      </c>
      <c r="O68" s="79">
        <f>SUM(O63:O67)</f>
        <v>77.08</v>
      </c>
      <c r="P68" s="79">
        <f>SUM(P63:P67)</f>
        <v>569.25</v>
      </c>
      <c r="Q68" s="78"/>
      <c r="R68" s="79">
        <f>SUM(R63:R67)</f>
        <v>93.999999999999986</v>
      </c>
    </row>
    <row r="69" spans="1:19" ht="37.5">
      <c r="A69" s="93" t="s">
        <v>37</v>
      </c>
      <c r="B69" s="45" t="s">
        <v>197</v>
      </c>
      <c r="C69" s="46">
        <v>250</v>
      </c>
      <c r="D69" s="47">
        <v>6.58</v>
      </c>
      <c r="E69" s="47">
        <v>9.5399999999999991</v>
      </c>
      <c r="F69" s="47">
        <v>26.86</v>
      </c>
      <c r="G69" s="47">
        <v>229.18</v>
      </c>
      <c r="H69" s="46">
        <v>138</v>
      </c>
      <c r="I69" s="47">
        <v>24.85</v>
      </c>
      <c r="J69" s="93" t="s">
        <v>37</v>
      </c>
      <c r="K69" s="45" t="s">
        <v>99</v>
      </c>
      <c r="L69" s="46">
        <v>250</v>
      </c>
      <c r="M69" s="47">
        <v>6.25</v>
      </c>
      <c r="N69" s="47">
        <v>7.6</v>
      </c>
      <c r="O69" s="47">
        <v>20.079999999999998</v>
      </c>
      <c r="P69" s="47">
        <v>223.38</v>
      </c>
      <c r="Q69" s="46" t="s">
        <v>100</v>
      </c>
      <c r="R69" s="47">
        <v>25.51</v>
      </c>
      <c r="S69" s="271"/>
    </row>
    <row r="70" spans="1:19" ht="21.75" customHeight="1">
      <c r="A70" s="320"/>
      <c r="B70" s="194" t="s">
        <v>184</v>
      </c>
      <c r="C70" s="46">
        <v>200</v>
      </c>
      <c r="D70" s="47">
        <v>12.08</v>
      </c>
      <c r="E70" s="47">
        <v>13.07</v>
      </c>
      <c r="F70" s="47">
        <v>27.91</v>
      </c>
      <c r="G70" s="47">
        <v>292.24</v>
      </c>
      <c r="H70" s="46">
        <v>455</v>
      </c>
      <c r="I70" s="47">
        <v>49.85</v>
      </c>
      <c r="J70" s="25"/>
      <c r="K70" s="45" t="s">
        <v>19</v>
      </c>
      <c r="L70" s="46">
        <v>75</v>
      </c>
      <c r="M70" s="47">
        <v>10.45</v>
      </c>
      <c r="N70" s="47">
        <v>10.36</v>
      </c>
      <c r="O70" s="47">
        <v>17.46</v>
      </c>
      <c r="P70" s="47">
        <v>164.48</v>
      </c>
      <c r="Q70" s="46">
        <v>498</v>
      </c>
      <c r="R70" s="47">
        <v>42.1</v>
      </c>
    </row>
    <row r="71" spans="1:19" ht="22.5" customHeight="1">
      <c r="A71" s="320"/>
      <c r="B71" s="369" t="s">
        <v>80</v>
      </c>
      <c r="C71" s="370">
        <v>40</v>
      </c>
      <c r="D71" s="371">
        <v>0.47</v>
      </c>
      <c r="E71" s="372">
        <v>0.71</v>
      </c>
      <c r="F71" s="372">
        <v>2.67</v>
      </c>
      <c r="G71" s="372">
        <v>44.74</v>
      </c>
      <c r="H71" s="378">
        <v>71</v>
      </c>
      <c r="I71" s="373">
        <v>10.33</v>
      </c>
      <c r="J71" s="46"/>
      <c r="K71" s="194" t="s">
        <v>12</v>
      </c>
      <c r="L71" s="46">
        <v>120</v>
      </c>
      <c r="M71" s="47">
        <v>3.46</v>
      </c>
      <c r="N71" s="47">
        <v>4.6900000000000004</v>
      </c>
      <c r="O71" s="47">
        <v>26.24</v>
      </c>
      <c r="P71" s="47">
        <v>175.6</v>
      </c>
      <c r="Q71" s="46">
        <v>332</v>
      </c>
      <c r="R71" s="47">
        <v>13.74</v>
      </c>
    </row>
    <row r="72" spans="1:19" ht="22.5" customHeight="1">
      <c r="A72" s="320"/>
      <c r="B72" s="55" t="s">
        <v>41</v>
      </c>
      <c r="C72" s="46">
        <v>200</v>
      </c>
      <c r="D72" s="47">
        <v>0.47</v>
      </c>
      <c r="E72" s="47">
        <v>0</v>
      </c>
      <c r="F72" s="47">
        <v>19.78</v>
      </c>
      <c r="G72" s="47">
        <v>112.68</v>
      </c>
      <c r="H72" s="46">
        <v>639</v>
      </c>
      <c r="I72" s="47">
        <v>6.05</v>
      </c>
      <c r="J72" s="46"/>
      <c r="K72" s="45" t="s">
        <v>27</v>
      </c>
      <c r="L72" s="59">
        <v>15</v>
      </c>
      <c r="M72" s="57">
        <v>0.55000000000000004</v>
      </c>
      <c r="N72" s="57">
        <v>0.37</v>
      </c>
      <c r="O72" s="57">
        <v>1.46</v>
      </c>
      <c r="P72" s="57">
        <v>11.1</v>
      </c>
      <c r="Q72" s="46">
        <v>588</v>
      </c>
      <c r="R72" s="57">
        <v>1.68</v>
      </c>
    </row>
    <row r="73" spans="1:19" ht="23.25" customHeight="1">
      <c r="A73" s="320"/>
      <c r="B73" s="194" t="s">
        <v>174</v>
      </c>
      <c r="C73" s="59">
        <v>40</v>
      </c>
      <c r="D73" s="57">
        <v>3.04</v>
      </c>
      <c r="E73" s="57">
        <v>0.32</v>
      </c>
      <c r="F73" s="57">
        <v>23.2</v>
      </c>
      <c r="G73" s="57">
        <v>104.5</v>
      </c>
      <c r="H73" s="46"/>
      <c r="I73" s="57">
        <v>2.92</v>
      </c>
      <c r="J73" s="25"/>
      <c r="K73" s="55" t="s">
        <v>41</v>
      </c>
      <c r="L73" s="46">
        <v>200</v>
      </c>
      <c r="M73" s="47">
        <v>0.47</v>
      </c>
      <c r="N73" s="47">
        <v>0</v>
      </c>
      <c r="O73" s="47">
        <v>19.78</v>
      </c>
      <c r="P73" s="47">
        <v>112.68</v>
      </c>
      <c r="Q73" s="46">
        <v>639</v>
      </c>
      <c r="R73" s="47">
        <v>6.05</v>
      </c>
    </row>
    <row r="74" spans="1:19" ht="22.5" customHeight="1">
      <c r="A74" s="320"/>
      <c r="B74" s="194"/>
      <c r="C74" s="59"/>
      <c r="D74" s="57"/>
      <c r="E74" s="57"/>
      <c r="F74" s="57"/>
      <c r="G74" s="57"/>
      <c r="H74" s="46"/>
      <c r="I74" s="57"/>
      <c r="J74" s="25"/>
      <c r="K74" s="45" t="s">
        <v>174</v>
      </c>
      <c r="L74" s="59">
        <v>40</v>
      </c>
      <c r="M74" s="57">
        <v>3.04</v>
      </c>
      <c r="N74" s="57">
        <v>0.32</v>
      </c>
      <c r="O74" s="57">
        <v>23.2</v>
      </c>
      <c r="P74" s="57">
        <v>104.5</v>
      </c>
      <c r="Q74" s="46"/>
      <c r="R74" s="57">
        <v>2.92</v>
      </c>
    </row>
    <row r="75" spans="1:19" ht="22.5" customHeight="1">
      <c r="A75" s="93" t="s">
        <v>75</v>
      </c>
      <c r="B75" s="27"/>
      <c r="C75" s="177">
        <f>SUM(C69:C74)</f>
        <v>730</v>
      </c>
      <c r="D75" s="177">
        <f t="shared" ref="D75:G75" si="7">SUM(D69:D74)</f>
        <v>22.639999999999997</v>
      </c>
      <c r="E75" s="177">
        <f t="shared" si="7"/>
        <v>23.64</v>
      </c>
      <c r="F75" s="177">
        <f t="shared" si="7"/>
        <v>100.42</v>
      </c>
      <c r="G75" s="177">
        <f t="shared" si="7"/>
        <v>783.34000000000015</v>
      </c>
      <c r="H75" s="177"/>
      <c r="I75" s="49">
        <f>SUM(I69:I74)</f>
        <v>94</v>
      </c>
      <c r="J75" s="93" t="s">
        <v>75</v>
      </c>
      <c r="K75" s="77"/>
      <c r="L75" s="78">
        <f>SUM(L69:L74)</f>
        <v>700</v>
      </c>
      <c r="M75" s="79">
        <f>SUM(M69:M74)</f>
        <v>24.22</v>
      </c>
      <c r="N75" s="79">
        <f>SUM(N69:N74)</f>
        <v>23.340000000000003</v>
      </c>
      <c r="O75" s="79">
        <f>SUM(O69:O74)</f>
        <v>108.22</v>
      </c>
      <c r="P75" s="79">
        <f>SUM(P69:P74)</f>
        <v>791.74</v>
      </c>
      <c r="Q75" s="78"/>
      <c r="R75" s="79">
        <f>SUM(R69:R74)</f>
        <v>92</v>
      </c>
    </row>
    <row r="76" spans="1:19" ht="20.25" customHeight="1">
      <c r="A76" s="74" t="s">
        <v>43</v>
      </c>
      <c r="B76" s="307"/>
      <c r="C76" s="28">
        <f>C68+C75</f>
        <v>1252</v>
      </c>
      <c r="D76" s="28">
        <f t="shared" ref="D76:G76" si="8">D68+D75</f>
        <v>42.61</v>
      </c>
      <c r="E76" s="28">
        <f t="shared" si="8"/>
        <v>43.28</v>
      </c>
      <c r="F76" s="28">
        <f t="shared" si="8"/>
        <v>179.16</v>
      </c>
      <c r="G76" s="28">
        <f t="shared" si="8"/>
        <v>1368.02</v>
      </c>
      <c r="H76" s="307"/>
      <c r="I76" s="29">
        <f>I68+I75</f>
        <v>188</v>
      </c>
      <c r="J76" s="74" t="s">
        <v>43</v>
      </c>
      <c r="K76" s="11"/>
      <c r="L76" s="98">
        <f>L68+L75</f>
        <v>1227</v>
      </c>
      <c r="M76" s="98">
        <f t="shared" ref="M76:P76" si="9">M68+M75</f>
        <v>42.14</v>
      </c>
      <c r="N76" s="98">
        <f t="shared" si="9"/>
        <v>41.7</v>
      </c>
      <c r="O76" s="98">
        <f t="shared" si="9"/>
        <v>185.3</v>
      </c>
      <c r="P76" s="98">
        <f t="shared" si="9"/>
        <v>1360.99</v>
      </c>
      <c r="Q76" s="98"/>
      <c r="R76" s="172">
        <f>R68+R75</f>
        <v>186</v>
      </c>
    </row>
    <row r="77" spans="1:19">
      <c r="A77" s="101"/>
      <c r="B77" s="101"/>
      <c r="C77" s="101"/>
      <c r="D77" s="102"/>
      <c r="E77" s="102"/>
      <c r="F77" s="102"/>
      <c r="G77" s="102"/>
      <c r="H77" s="101"/>
      <c r="I77" s="101"/>
      <c r="J77" s="101"/>
      <c r="K77" s="101"/>
      <c r="L77" s="101"/>
      <c r="M77" s="102"/>
      <c r="N77" s="102"/>
      <c r="O77" s="102"/>
      <c r="P77" s="102"/>
      <c r="Q77" s="101"/>
      <c r="R77" s="101"/>
    </row>
    <row r="78" spans="1:19" ht="18.75">
      <c r="A78" s="101"/>
      <c r="B78" s="100" t="s">
        <v>159</v>
      </c>
      <c r="C78" s="271"/>
      <c r="D78" s="99">
        <f>D18+D33+D47+D61+D76</f>
        <v>224.70999999999998</v>
      </c>
      <c r="E78" s="99">
        <f t="shared" ref="E78:G78" si="10">E18+E33+E47+E61+E76</f>
        <v>223.39000000000001</v>
      </c>
      <c r="F78" s="99">
        <f t="shared" si="10"/>
        <v>902.27</v>
      </c>
      <c r="G78" s="99">
        <f t="shared" si="10"/>
        <v>6766.5499999999993</v>
      </c>
      <c r="H78" s="100"/>
      <c r="I78" s="271"/>
      <c r="J78" s="101"/>
      <c r="K78" s="100" t="s">
        <v>114</v>
      </c>
      <c r="L78" s="101"/>
      <c r="M78" s="99">
        <f>D18+D33+D47+D61+D76+M18+M33+M47+M61+M76</f>
        <v>439.86999999999995</v>
      </c>
      <c r="N78" s="99">
        <f t="shared" ref="N78:P78" si="11">E18+E33+E47+E61+E76+N18+N33+N47+N61+N76</f>
        <v>432.15000000000003</v>
      </c>
      <c r="O78" s="99">
        <f t="shared" si="11"/>
        <v>1808.86</v>
      </c>
      <c r="P78" s="99">
        <f t="shared" si="11"/>
        <v>13381.94</v>
      </c>
      <c r="Q78" s="101"/>
      <c r="R78" s="101"/>
    </row>
    <row r="79" spans="1:19" ht="18.75">
      <c r="A79" s="101"/>
      <c r="B79" s="100"/>
      <c r="C79" s="271"/>
      <c r="D79" s="100">
        <f>D78/5</f>
        <v>44.941999999999993</v>
      </c>
      <c r="E79" s="100">
        <f t="shared" ref="E79:G79" si="12">E78/5</f>
        <v>44.678000000000004</v>
      </c>
      <c r="F79" s="100">
        <f t="shared" si="12"/>
        <v>180.45400000000001</v>
      </c>
      <c r="G79" s="100">
        <f t="shared" si="12"/>
        <v>1353.31</v>
      </c>
      <c r="H79" s="100"/>
      <c r="I79" s="271"/>
      <c r="J79" s="101"/>
      <c r="K79" s="101"/>
      <c r="L79" s="101"/>
      <c r="M79" s="100">
        <f>M78/10</f>
        <v>43.986999999999995</v>
      </c>
      <c r="N79" s="100">
        <f t="shared" ref="N79:P79" si="13">N78/10</f>
        <v>43.215000000000003</v>
      </c>
      <c r="O79" s="100">
        <f t="shared" si="13"/>
        <v>180.886</v>
      </c>
      <c r="P79" s="100">
        <f t="shared" si="13"/>
        <v>1338.194</v>
      </c>
      <c r="Q79" s="101"/>
      <c r="R79" s="101"/>
    </row>
    <row r="80" spans="1:19" ht="18.75">
      <c r="A80" s="101"/>
      <c r="B80" s="271" t="s">
        <v>23</v>
      </c>
      <c r="C80" s="271"/>
      <c r="D80" s="100"/>
      <c r="E80" s="100"/>
      <c r="F80" s="100"/>
      <c r="G80" s="100"/>
      <c r="H80" s="100"/>
      <c r="I80" s="271"/>
      <c r="J80" s="101"/>
      <c r="K80" s="271" t="s">
        <v>23</v>
      </c>
      <c r="L80" s="101"/>
      <c r="M80" s="101">
        <v>1</v>
      </c>
      <c r="N80" s="101">
        <v>1</v>
      </c>
      <c r="O80" s="101">
        <v>4</v>
      </c>
      <c r="P80" s="101"/>
      <c r="Q80" s="101"/>
      <c r="R80" s="101"/>
    </row>
    <row r="81" spans="1:18">
      <c r="A81" s="271"/>
      <c r="B81" s="271"/>
      <c r="C81" s="271"/>
      <c r="D81" s="271"/>
      <c r="E81" s="271"/>
      <c r="F81" s="271"/>
      <c r="G81" s="271"/>
      <c r="H81" s="271"/>
      <c r="I81" s="271"/>
      <c r="J81" s="271"/>
      <c r="K81" s="271" t="s">
        <v>115</v>
      </c>
      <c r="L81" s="271"/>
      <c r="M81" s="271"/>
      <c r="N81" s="271"/>
      <c r="O81" s="271"/>
      <c r="P81" s="271"/>
      <c r="Q81" s="271"/>
      <c r="R81" s="271"/>
    </row>
    <row r="82" spans="1:18">
      <c r="A82" s="271"/>
      <c r="B82" s="271"/>
      <c r="C82" s="271"/>
      <c r="D82" s="271"/>
      <c r="E82" s="271"/>
      <c r="F82" s="271"/>
      <c r="G82" s="271"/>
      <c r="H82" s="271"/>
      <c r="I82" s="271"/>
      <c r="J82" s="272" t="s">
        <v>116</v>
      </c>
      <c r="K82" s="271"/>
      <c r="L82" s="271"/>
      <c r="M82" s="271"/>
      <c r="N82" s="271"/>
      <c r="O82" s="271"/>
      <c r="P82" s="271"/>
      <c r="Q82" s="271"/>
      <c r="R82" s="271"/>
    </row>
    <row r="83" spans="1:18" ht="15.75" customHeight="1">
      <c r="A83" s="271"/>
      <c r="B83" s="273"/>
      <c r="C83" s="273"/>
      <c r="D83" s="271"/>
      <c r="E83" s="271"/>
      <c r="F83" s="271"/>
      <c r="G83" s="271"/>
      <c r="H83" s="271"/>
      <c r="I83" s="271"/>
      <c r="J83" s="274" t="s">
        <v>119</v>
      </c>
      <c r="K83" s="271"/>
      <c r="L83" s="271"/>
      <c r="M83" s="271"/>
      <c r="N83" s="271"/>
      <c r="O83" s="271"/>
      <c r="P83" s="271"/>
      <c r="Q83" s="271"/>
      <c r="R83" s="271"/>
    </row>
    <row r="84" spans="1:18" ht="15.75" customHeight="1">
      <c r="A84" s="271"/>
      <c r="B84" s="271"/>
      <c r="C84" s="271"/>
      <c r="D84" s="271"/>
      <c r="E84" s="271"/>
      <c r="F84" s="271"/>
      <c r="G84" s="271"/>
      <c r="H84" s="271"/>
      <c r="I84" s="271"/>
      <c r="J84" s="274" t="s">
        <v>120</v>
      </c>
      <c r="K84" s="271"/>
      <c r="L84" s="271"/>
      <c r="M84" s="271"/>
      <c r="N84" s="271"/>
      <c r="O84" s="271"/>
      <c r="P84" s="271"/>
      <c r="Q84" s="271"/>
      <c r="R84" s="271"/>
    </row>
    <row r="85" spans="1:18" ht="15.75" customHeight="1">
      <c r="A85" s="271"/>
      <c r="B85" s="271"/>
      <c r="C85" s="271"/>
      <c r="D85" s="271"/>
      <c r="E85" s="271"/>
      <c r="F85" s="271"/>
      <c r="G85" s="271"/>
      <c r="H85" s="271"/>
      <c r="I85" s="271"/>
      <c r="J85" s="275" t="s">
        <v>121</v>
      </c>
      <c r="K85" s="276"/>
      <c r="L85" s="276"/>
      <c r="M85" s="276"/>
      <c r="N85" s="276"/>
      <c r="O85" s="276"/>
      <c r="P85" s="276"/>
      <c r="Q85" s="271"/>
      <c r="R85" s="271"/>
    </row>
    <row r="86" spans="1:18" ht="15.75" customHeight="1">
      <c r="A86" s="271"/>
      <c r="B86" s="271"/>
      <c r="C86" s="271"/>
      <c r="D86" s="271"/>
      <c r="E86" s="271"/>
      <c r="F86" s="271"/>
      <c r="G86" s="271"/>
      <c r="H86" s="271"/>
      <c r="I86" s="271"/>
      <c r="J86" s="275" t="s">
        <v>146</v>
      </c>
      <c r="K86" s="276"/>
      <c r="L86" s="276"/>
      <c r="M86" s="276"/>
      <c r="N86" s="276"/>
      <c r="O86" s="276"/>
      <c r="P86" s="276"/>
      <c r="Q86" s="271"/>
      <c r="R86" s="271"/>
    </row>
    <row r="87" spans="1:18">
      <c r="A87" s="271"/>
      <c r="B87" s="271"/>
      <c r="C87" s="271"/>
      <c r="D87" s="271"/>
      <c r="E87" s="271"/>
      <c r="F87" s="271"/>
      <c r="G87" s="271"/>
      <c r="H87" s="271"/>
      <c r="I87" s="271"/>
      <c r="J87" s="274" t="s">
        <v>117</v>
      </c>
      <c r="K87" s="271"/>
      <c r="L87" s="271"/>
      <c r="M87" s="271"/>
      <c r="N87" s="271"/>
      <c r="O87" s="271"/>
      <c r="P87" s="271"/>
      <c r="Q87" s="271"/>
      <c r="R87" s="271"/>
    </row>
    <row r="88" spans="1:18">
      <c r="A88" s="271"/>
      <c r="B88" s="271"/>
      <c r="C88" s="271"/>
      <c r="D88" s="271"/>
      <c r="E88" s="271"/>
      <c r="F88" s="271"/>
      <c r="G88" s="271"/>
      <c r="H88" s="271"/>
      <c r="I88" s="271"/>
      <c r="J88" s="274" t="s">
        <v>118</v>
      </c>
      <c r="K88" s="271"/>
      <c r="L88" s="271"/>
      <c r="M88" s="271"/>
      <c r="N88" s="271"/>
      <c r="O88" s="271"/>
      <c r="P88" s="271"/>
      <c r="Q88" s="271"/>
      <c r="R88" s="271"/>
    </row>
    <row r="89" spans="1:18">
      <c r="A89" s="271"/>
      <c r="B89" s="271"/>
      <c r="C89" s="271"/>
      <c r="D89" s="271"/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  <c r="P89" s="271"/>
      <c r="Q89" s="271"/>
      <c r="R89" s="271"/>
    </row>
    <row r="90" spans="1:18">
      <c r="D90"/>
      <c r="E90"/>
      <c r="F90"/>
      <c r="G90"/>
      <c r="M90"/>
      <c r="N90"/>
      <c r="O90"/>
      <c r="P90"/>
    </row>
    <row r="91" spans="1:18">
      <c r="D91"/>
      <c r="E91"/>
      <c r="F91"/>
      <c r="G91"/>
      <c r="M91"/>
      <c r="N91"/>
      <c r="O91"/>
      <c r="P91"/>
    </row>
    <row r="92" spans="1:18">
      <c r="D92"/>
      <c r="E92"/>
      <c r="F92"/>
      <c r="G92"/>
      <c r="M92"/>
      <c r="N92"/>
      <c r="O92"/>
      <c r="P92"/>
    </row>
    <row r="93" spans="1:18">
      <c r="D93"/>
      <c r="E93"/>
      <c r="F93"/>
      <c r="G93"/>
      <c r="M93"/>
      <c r="N93"/>
      <c r="O93"/>
      <c r="P93"/>
    </row>
    <row r="94" spans="1:18">
      <c r="D94"/>
      <c r="E94"/>
      <c r="F94"/>
      <c r="G94"/>
      <c r="M94"/>
      <c r="N94"/>
      <c r="O94"/>
      <c r="P94"/>
    </row>
    <row r="95" spans="1:18">
      <c r="D95"/>
      <c r="E95"/>
      <c r="F95"/>
      <c r="G95"/>
      <c r="M95"/>
      <c r="N95"/>
      <c r="O95"/>
      <c r="P95"/>
    </row>
    <row r="96" spans="1:18">
      <c r="D96"/>
      <c r="E96"/>
      <c r="F96"/>
      <c r="G96"/>
      <c r="M96"/>
      <c r="N96"/>
      <c r="O96"/>
      <c r="P96"/>
    </row>
    <row r="97" spans="4:16">
      <c r="D97"/>
      <c r="E97"/>
      <c r="F97"/>
      <c r="G97"/>
      <c r="M97"/>
      <c r="N97"/>
      <c r="O97"/>
      <c r="P97"/>
    </row>
    <row r="98" spans="4:16">
      <c r="D98"/>
      <c r="E98"/>
      <c r="F98"/>
      <c r="G98"/>
      <c r="M98"/>
      <c r="N98"/>
      <c r="O98"/>
      <c r="P98"/>
    </row>
    <row r="99" spans="4:16">
      <c r="D99"/>
      <c r="E99"/>
      <c r="F99"/>
      <c r="G99"/>
      <c r="M99"/>
      <c r="N99"/>
      <c r="O99"/>
      <c r="P99"/>
    </row>
    <row r="100" spans="4:16">
      <c r="D100"/>
      <c r="E100"/>
      <c r="F100"/>
      <c r="G100"/>
      <c r="M100"/>
      <c r="N100"/>
      <c r="O100"/>
      <c r="P100"/>
    </row>
    <row r="101" spans="4:16">
      <c r="D101"/>
      <c r="E101"/>
      <c r="F101"/>
      <c r="G101"/>
      <c r="M101"/>
      <c r="N101"/>
      <c r="O101"/>
      <c r="P101"/>
    </row>
    <row r="102" spans="4:16">
      <c r="D102"/>
      <c r="E102"/>
      <c r="F102"/>
      <c r="G102"/>
      <c r="M102"/>
      <c r="N102"/>
      <c r="O102"/>
      <c r="P102"/>
    </row>
    <row r="103" spans="4:16">
      <c r="D103"/>
      <c r="E103"/>
      <c r="F103"/>
      <c r="G103"/>
      <c r="M103"/>
      <c r="N103"/>
      <c r="O103"/>
      <c r="P103"/>
    </row>
    <row r="104" spans="4:16">
      <c r="D104"/>
      <c r="E104"/>
      <c r="F104"/>
      <c r="G104"/>
      <c r="M104"/>
      <c r="N104"/>
      <c r="O104"/>
      <c r="P104"/>
    </row>
    <row r="105" spans="4:16">
      <c r="D105"/>
      <c r="E105"/>
      <c r="F105"/>
      <c r="G105"/>
      <c r="M105"/>
      <c r="N105"/>
      <c r="O105"/>
      <c r="P105"/>
    </row>
    <row r="106" spans="4:16">
      <c r="D106"/>
      <c r="E106"/>
      <c r="F106"/>
      <c r="G106"/>
      <c r="M106"/>
      <c r="N106"/>
      <c r="O106"/>
      <c r="P106"/>
    </row>
    <row r="107" spans="4:16">
      <c r="D107"/>
      <c r="E107"/>
      <c r="F107"/>
      <c r="G107"/>
      <c r="M107"/>
      <c r="N107"/>
      <c r="O107"/>
      <c r="P107"/>
    </row>
    <row r="108" spans="4:16">
      <c r="D108"/>
      <c r="E108"/>
      <c r="F108"/>
      <c r="G108"/>
      <c r="M108"/>
      <c r="N108"/>
      <c r="O108"/>
      <c r="P108"/>
    </row>
    <row r="109" spans="4:16">
      <c r="D109"/>
      <c r="E109"/>
      <c r="F109"/>
      <c r="G109"/>
      <c r="M109"/>
      <c r="N109"/>
      <c r="O109"/>
      <c r="P109"/>
    </row>
    <row r="110" spans="4:16">
      <c r="D110"/>
      <c r="E110"/>
      <c r="F110"/>
      <c r="G110"/>
      <c r="M110"/>
      <c r="N110"/>
      <c r="O110"/>
      <c r="P110"/>
    </row>
    <row r="111" spans="4:16">
      <c r="D111"/>
      <c r="E111"/>
      <c r="F111"/>
      <c r="G111"/>
      <c r="M111"/>
      <c r="N111"/>
      <c r="O111"/>
      <c r="P111"/>
    </row>
    <row r="112" spans="4:16">
      <c r="D112"/>
      <c r="E112"/>
      <c r="F112"/>
      <c r="G112"/>
      <c r="M112"/>
      <c r="N112"/>
      <c r="O112"/>
      <c r="P112"/>
    </row>
    <row r="113" spans="4:16">
      <c r="D113"/>
      <c r="E113"/>
      <c r="F113"/>
      <c r="G113"/>
      <c r="M113"/>
      <c r="N113"/>
      <c r="O113"/>
      <c r="P113"/>
    </row>
    <row r="114" spans="4:16">
      <c r="D114"/>
      <c r="E114"/>
      <c r="F114"/>
      <c r="G114"/>
      <c r="M114"/>
      <c r="N114"/>
      <c r="O114"/>
      <c r="P114"/>
    </row>
    <row r="115" spans="4:16">
      <c r="D115"/>
      <c r="E115"/>
      <c r="F115"/>
      <c r="G115"/>
      <c r="M115"/>
      <c r="N115"/>
      <c r="O115"/>
      <c r="P115"/>
    </row>
    <row r="116" spans="4:16">
      <c r="D116"/>
      <c r="E116"/>
      <c r="F116"/>
      <c r="G116"/>
      <c r="M116"/>
      <c r="N116"/>
      <c r="O116"/>
      <c r="P116"/>
    </row>
    <row r="117" spans="4:16">
      <c r="D117"/>
      <c r="E117"/>
      <c r="F117"/>
      <c r="G117"/>
      <c r="M117"/>
      <c r="N117"/>
      <c r="O117"/>
      <c r="P117"/>
    </row>
    <row r="118" spans="4:16">
      <c r="D118"/>
      <c r="E118"/>
      <c r="F118"/>
      <c r="G118"/>
      <c r="M118"/>
      <c r="N118"/>
      <c r="O118"/>
      <c r="P118"/>
    </row>
    <row r="119" spans="4:16">
      <c r="D119"/>
      <c r="E119"/>
      <c r="F119"/>
      <c r="G119"/>
      <c r="M119"/>
      <c r="N119"/>
      <c r="O119"/>
      <c r="P119"/>
    </row>
    <row r="120" spans="4:16">
      <c r="D120"/>
      <c r="E120"/>
      <c r="F120"/>
      <c r="G120"/>
      <c r="M120"/>
      <c r="N120"/>
      <c r="O120"/>
      <c r="P120"/>
    </row>
    <row r="121" spans="4:16">
      <c r="D121"/>
      <c r="E121"/>
      <c r="F121"/>
      <c r="G121"/>
      <c r="M121"/>
      <c r="N121"/>
      <c r="O121"/>
      <c r="P121"/>
    </row>
    <row r="122" spans="4:16">
      <c r="D122"/>
      <c r="E122"/>
      <c r="F122"/>
      <c r="G122"/>
      <c r="M122"/>
      <c r="N122"/>
      <c r="O122"/>
      <c r="P122"/>
    </row>
    <row r="123" spans="4:16">
      <c r="D123"/>
      <c r="E123"/>
      <c r="F123"/>
      <c r="G123"/>
      <c r="M123"/>
      <c r="N123"/>
      <c r="O123"/>
      <c r="P123"/>
    </row>
    <row r="124" spans="4:16">
      <c r="D124"/>
      <c r="E124"/>
      <c r="F124"/>
      <c r="G124"/>
      <c r="M124"/>
      <c r="N124"/>
      <c r="O124"/>
      <c r="P124"/>
    </row>
    <row r="125" spans="4:16">
      <c r="D125"/>
      <c r="E125"/>
      <c r="F125"/>
      <c r="G125"/>
      <c r="M125"/>
      <c r="N125"/>
      <c r="O125"/>
      <c r="P125"/>
    </row>
    <row r="126" spans="4:16">
      <c r="D126"/>
      <c r="E126"/>
      <c r="F126"/>
      <c r="G126"/>
      <c r="M126"/>
      <c r="N126"/>
      <c r="O126"/>
      <c r="P126"/>
    </row>
    <row r="127" spans="4:16">
      <c r="D127"/>
      <c r="E127"/>
      <c r="F127"/>
      <c r="G127"/>
      <c r="M127"/>
      <c r="N127"/>
      <c r="O127"/>
      <c r="P127"/>
    </row>
    <row r="128" spans="4:16">
      <c r="D128"/>
      <c r="E128"/>
      <c r="F128"/>
      <c r="G128"/>
      <c r="M128"/>
      <c r="N128"/>
      <c r="O128"/>
      <c r="P128"/>
    </row>
    <row r="129" spans="4:16">
      <c r="D129"/>
      <c r="E129"/>
      <c r="F129"/>
      <c r="G129"/>
      <c r="M129"/>
      <c r="N129"/>
      <c r="O129"/>
      <c r="P129"/>
    </row>
    <row r="130" spans="4:16">
      <c r="D130"/>
      <c r="E130"/>
      <c r="F130"/>
      <c r="G130"/>
      <c r="M130"/>
      <c r="N130"/>
      <c r="O130"/>
      <c r="P130"/>
    </row>
    <row r="131" spans="4:16">
      <c r="D131"/>
      <c r="E131"/>
      <c r="F131"/>
      <c r="G131"/>
      <c r="M131"/>
      <c r="N131"/>
      <c r="O131"/>
      <c r="P131"/>
    </row>
    <row r="132" spans="4:16">
      <c r="D132"/>
      <c r="E132"/>
      <c r="F132"/>
      <c r="G132"/>
      <c r="M132"/>
      <c r="N132"/>
      <c r="O132"/>
      <c r="P132"/>
    </row>
    <row r="133" spans="4:16">
      <c r="D133"/>
      <c r="E133"/>
      <c r="F133"/>
      <c r="G133"/>
      <c r="M133"/>
      <c r="N133"/>
      <c r="O133"/>
      <c r="P133"/>
    </row>
    <row r="134" spans="4:16">
      <c r="D134"/>
      <c r="E134"/>
      <c r="F134"/>
      <c r="G134"/>
      <c r="M134"/>
      <c r="N134"/>
      <c r="O134"/>
      <c r="P134"/>
    </row>
    <row r="135" spans="4:16">
      <c r="D135"/>
      <c r="E135"/>
      <c r="F135"/>
      <c r="G135"/>
      <c r="M135"/>
      <c r="N135"/>
      <c r="O135"/>
      <c r="P135"/>
    </row>
    <row r="136" spans="4:16">
      <c r="D136"/>
      <c r="E136"/>
      <c r="F136"/>
      <c r="G136"/>
      <c r="M136"/>
      <c r="N136"/>
      <c r="O136"/>
      <c r="P136"/>
    </row>
    <row r="137" spans="4:16">
      <c r="D137"/>
      <c r="E137"/>
      <c r="F137"/>
      <c r="G137"/>
      <c r="M137"/>
      <c r="N137"/>
      <c r="O137"/>
      <c r="P137"/>
    </row>
    <row r="138" spans="4:16">
      <c r="D138"/>
      <c r="E138"/>
      <c r="F138"/>
      <c r="G138"/>
      <c r="M138"/>
      <c r="N138"/>
      <c r="O138"/>
      <c r="P138"/>
    </row>
    <row r="139" spans="4:16">
      <c r="D139"/>
      <c r="E139"/>
      <c r="F139"/>
      <c r="G139"/>
      <c r="M139"/>
      <c r="N139"/>
      <c r="O139"/>
      <c r="P139"/>
    </row>
    <row r="140" spans="4:16">
      <c r="D140"/>
      <c r="E140"/>
      <c r="F140"/>
      <c r="G140"/>
      <c r="M140"/>
      <c r="N140"/>
      <c r="O140"/>
      <c r="P140"/>
    </row>
    <row r="141" spans="4:16">
      <c r="D141"/>
      <c r="E141"/>
      <c r="F141"/>
      <c r="G141"/>
      <c r="M141"/>
      <c r="N141"/>
      <c r="O141"/>
      <c r="P141"/>
    </row>
    <row r="142" spans="4:16">
      <c r="D142"/>
      <c r="E142"/>
      <c r="F142"/>
      <c r="G142"/>
      <c r="M142"/>
      <c r="N142"/>
      <c r="O142"/>
      <c r="P142"/>
    </row>
    <row r="143" spans="4:16">
      <c r="D143"/>
      <c r="E143"/>
      <c r="F143"/>
      <c r="G143"/>
      <c r="M143"/>
      <c r="N143"/>
      <c r="O143"/>
      <c r="P143"/>
    </row>
    <row r="144" spans="4:16">
      <c r="D144"/>
      <c r="E144"/>
      <c r="F144"/>
      <c r="G144"/>
      <c r="M144"/>
      <c r="N144"/>
      <c r="O144"/>
      <c r="P144"/>
    </row>
    <row r="145" spans="4:16">
      <c r="D145"/>
      <c r="E145"/>
      <c r="F145"/>
      <c r="G145"/>
      <c r="M145"/>
      <c r="N145"/>
      <c r="O145"/>
      <c r="P145"/>
    </row>
    <row r="146" spans="4:16">
      <c r="D146"/>
      <c r="E146"/>
      <c r="F146"/>
      <c r="G146"/>
      <c r="M146"/>
      <c r="N146"/>
      <c r="O146"/>
      <c r="P146"/>
    </row>
    <row r="147" spans="4:16">
      <c r="D147"/>
      <c r="E147"/>
      <c r="F147"/>
      <c r="G147"/>
      <c r="M147"/>
      <c r="N147"/>
      <c r="O147"/>
      <c r="P147"/>
    </row>
    <row r="148" spans="4:16">
      <c r="D148"/>
      <c r="E148"/>
      <c r="F148"/>
      <c r="G148"/>
      <c r="M148"/>
      <c r="N148"/>
      <c r="O148"/>
      <c r="P148"/>
    </row>
    <row r="149" spans="4:16">
      <c r="D149"/>
      <c r="E149"/>
      <c r="F149"/>
      <c r="G149"/>
      <c r="M149"/>
      <c r="N149"/>
      <c r="O149"/>
      <c r="P149"/>
    </row>
    <row r="150" spans="4:16">
      <c r="D150"/>
      <c r="E150"/>
      <c r="F150"/>
      <c r="G150"/>
      <c r="M150"/>
      <c r="N150"/>
      <c r="O150"/>
      <c r="P150"/>
    </row>
    <row r="151" spans="4:16">
      <c r="D151"/>
      <c r="E151"/>
      <c r="F151"/>
      <c r="G151"/>
      <c r="M151"/>
      <c r="N151"/>
      <c r="O151"/>
      <c r="P151"/>
    </row>
    <row r="152" spans="4:16">
      <c r="D152"/>
      <c r="E152"/>
      <c r="F152"/>
      <c r="G152"/>
      <c r="M152"/>
      <c r="N152"/>
      <c r="O152"/>
      <c r="P152"/>
    </row>
    <row r="153" spans="4:16">
      <c r="D153"/>
      <c r="E153"/>
      <c r="F153"/>
      <c r="G153"/>
      <c r="M153"/>
      <c r="N153"/>
      <c r="O153"/>
      <c r="P153"/>
    </row>
    <row r="154" spans="4:16">
      <c r="D154"/>
      <c r="E154"/>
      <c r="F154"/>
      <c r="G154"/>
      <c r="M154"/>
      <c r="N154"/>
      <c r="O154"/>
      <c r="P154"/>
    </row>
    <row r="155" spans="4:16">
      <c r="D155"/>
      <c r="E155"/>
      <c r="F155"/>
      <c r="G155"/>
      <c r="M155"/>
      <c r="N155"/>
      <c r="O155"/>
      <c r="P155"/>
    </row>
    <row r="156" spans="4:16">
      <c r="D156"/>
      <c r="E156"/>
      <c r="F156"/>
      <c r="G156"/>
      <c r="M156"/>
      <c r="N156"/>
      <c r="O156"/>
      <c r="P156"/>
    </row>
    <row r="157" spans="4:16">
      <c r="D157"/>
      <c r="E157"/>
      <c r="F157"/>
      <c r="G157"/>
      <c r="M157"/>
      <c r="N157"/>
      <c r="O157"/>
      <c r="P157"/>
    </row>
    <row r="158" spans="4:16">
      <c r="D158"/>
      <c r="E158"/>
      <c r="F158"/>
      <c r="G158"/>
      <c r="M158"/>
      <c r="N158"/>
      <c r="O158"/>
      <c r="P158"/>
    </row>
    <row r="159" spans="4:16">
      <c r="D159"/>
      <c r="E159"/>
      <c r="F159"/>
      <c r="G159"/>
      <c r="M159"/>
      <c r="N159"/>
      <c r="O159"/>
      <c r="P159"/>
    </row>
    <row r="160" spans="4:16">
      <c r="D160"/>
      <c r="E160"/>
      <c r="F160"/>
      <c r="G160"/>
      <c r="M160"/>
      <c r="N160"/>
      <c r="O160"/>
      <c r="P160"/>
    </row>
    <row r="161" spans="4:16">
      <c r="D161"/>
      <c r="E161"/>
      <c r="F161"/>
      <c r="G161"/>
      <c r="M161"/>
      <c r="N161"/>
      <c r="O161"/>
      <c r="P161"/>
    </row>
    <row r="162" spans="4:16">
      <c r="D162"/>
      <c r="E162"/>
      <c r="F162"/>
      <c r="G162"/>
      <c r="M162"/>
      <c r="N162"/>
      <c r="O162"/>
      <c r="P162"/>
    </row>
    <row r="163" spans="4:16">
      <c r="D163"/>
      <c r="E163"/>
      <c r="F163"/>
      <c r="G163"/>
      <c r="M163"/>
      <c r="N163"/>
      <c r="O163"/>
      <c r="P163"/>
    </row>
    <row r="164" spans="4:16">
      <c r="D164"/>
      <c r="E164"/>
      <c r="F164"/>
      <c r="G164"/>
      <c r="M164"/>
      <c r="N164"/>
      <c r="O164"/>
      <c r="P164"/>
    </row>
    <row r="165" spans="4:16">
      <c r="D165"/>
      <c r="E165"/>
      <c r="F165"/>
      <c r="G165"/>
      <c r="M165"/>
      <c r="N165"/>
      <c r="O165"/>
      <c r="P165"/>
    </row>
    <row r="166" spans="4:16">
      <c r="D166"/>
      <c r="E166"/>
      <c r="F166"/>
      <c r="G166"/>
      <c r="M166"/>
      <c r="N166"/>
      <c r="O166"/>
      <c r="P166"/>
    </row>
    <row r="167" spans="4:16">
      <c r="D167"/>
      <c r="E167"/>
      <c r="F167"/>
      <c r="G167"/>
      <c r="M167"/>
      <c r="N167"/>
      <c r="O167"/>
      <c r="P167"/>
    </row>
    <row r="168" spans="4:16">
      <c r="M168"/>
      <c r="N168"/>
      <c r="O168"/>
      <c r="P168"/>
    </row>
    <row r="169" spans="4:16">
      <c r="M169"/>
      <c r="N169"/>
      <c r="O169"/>
      <c r="P169"/>
    </row>
    <row r="170" spans="4:16">
      <c r="M170"/>
      <c r="N170"/>
      <c r="O170"/>
      <c r="P170"/>
    </row>
    <row r="171" spans="4:16">
      <c r="M171"/>
      <c r="N171"/>
      <c r="O171"/>
      <c r="P171"/>
    </row>
    <row r="172" spans="4:16">
      <c r="M172"/>
      <c r="N172"/>
      <c r="O172"/>
      <c r="P172"/>
    </row>
    <row r="173" spans="4:16">
      <c r="M173"/>
      <c r="N173"/>
      <c r="O173"/>
      <c r="P173"/>
    </row>
    <row r="174" spans="4:16">
      <c r="M174"/>
      <c r="N174"/>
      <c r="O174"/>
      <c r="P174"/>
    </row>
    <row r="175" spans="4:16">
      <c r="M175"/>
      <c r="N175"/>
      <c r="O175"/>
      <c r="P175"/>
    </row>
    <row r="176" spans="4:16">
      <c r="M176"/>
      <c r="N176"/>
      <c r="O176"/>
      <c r="P176"/>
    </row>
    <row r="177" spans="13:16">
      <c r="M177"/>
      <c r="N177"/>
      <c r="O177"/>
      <c r="P177"/>
    </row>
    <row r="178" spans="13:16">
      <c r="M178"/>
      <c r="N178"/>
      <c r="O178"/>
      <c r="P178"/>
    </row>
  </sheetData>
  <mergeCells count="15">
    <mergeCell ref="R2:R3"/>
    <mergeCell ref="A2:A3"/>
    <mergeCell ref="Q2:Q3"/>
    <mergeCell ref="P2:P3"/>
    <mergeCell ref="B1:P1"/>
    <mergeCell ref="G2:G3"/>
    <mergeCell ref="H2:H3"/>
    <mergeCell ref="K2:K3"/>
    <mergeCell ref="L2:L3"/>
    <mergeCell ref="M2:O2"/>
    <mergeCell ref="J2:J3"/>
    <mergeCell ref="B2:B3"/>
    <mergeCell ref="C2:C3"/>
    <mergeCell ref="D2:F2"/>
    <mergeCell ref="I2:I3"/>
  </mergeCells>
  <pageMargins left="0.70866141732283472" right="0.31496062992125984" top="0.35433070866141736" bottom="0.35433070866141736" header="0.31496062992125984" footer="0.31496062992125984"/>
  <pageSetup paperSize="9" scale="65" orientation="portrait" r:id="rId1"/>
  <rowBreaks count="1" manualBreakCount="1">
    <brk id="41" max="17" man="1"/>
  </rowBreaks>
  <colBreaks count="1" manualBreakCount="1">
    <brk id="9" max="9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R46"/>
  <sheetViews>
    <sheetView view="pageBreakPreview" zoomScale="60" workbookViewId="0">
      <selection activeCell="G25" sqref="G25"/>
    </sheetView>
  </sheetViews>
  <sheetFormatPr defaultRowHeight="15.75"/>
  <cols>
    <col min="1" max="1" width="21.28515625" style="83" customWidth="1"/>
    <col min="2" max="2" width="39.140625" customWidth="1"/>
    <col min="3" max="3" width="12" customWidth="1"/>
    <col min="4" max="4" width="10.7109375" style="1" customWidth="1"/>
    <col min="5" max="6" width="9.140625" style="1"/>
    <col min="7" max="7" width="10.28515625" style="1" customWidth="1"/>
    <col min="8" max="8" width="17.7109375" style="1" customWidth="1"/>
    <col min="9" max="9" width="16.28515625" style="1" customWidth="1"/>
    <col min="10" max="10" width="22.7109375" style="83" customWidth="1"/>
    <col min="11" max="11" width="38" customWidth="1"/>
    <col min="12" max="12" width="12.28515625" customWidth="1"/>
    <col min="13" max="13" width="11" style="1" customWidth="1"/>
    <col min="14" max="14" width="10" style="1" customWidth="1"/>
    <col min="15" max="15" width="9.140625" style="1"/>
    <col min="16" max="16" width="10.5703125" style="1" customWidth="1"/>
    <col min="17" max="18" width="17.42578125" style="1" customWidth="1"/>
  </cols>
  <sheetData>
    <row r="1" spans="1:18" ht="25.5" customHeight="1">
      <c r="A1" s="2"/>
      <c r="B1" s="332" t="s">
        <v>82</v>
      </c>
      <c r="C1" s="332"/>
      <c r="D1" s="332"/>
      <c r="E1" s="332"/>
      <c r="F1" s="332"/>
      <c r="G1" s="332"/>
      <c r="J1" s="2"/>
    </row>
    <row r="2" spans="1:18" ht="18.75"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82"/>
    </row>
    <row r="3" spans="1:18" ht="31.5" customHeight="1">
      <c r="A3" s="348" t="s">
        <v>54</v>
      </c>
      <c r="B3" s="350" t="s">
        <v>55</v>
      </c>
      <c r="C3" s="350" t="s">
        <v>56</v>
      </c>
      <c r="D3" s="352" t="s">
        <v>1</v>
      </c>
      <c r="E3" s="354" t="s">
        <v>2</v>
      </c>
      <c r="F3" s="355"/>
      <c r="G3" s="356"/>
      <c r="H3" s="352" t="s">
        <v>3</v>
      </c>
      <c r="I3" s="348" t="s">
        <v>0</v>
      </c>
      <c r="J3" s="348" t="s">
        <v>54</v>
      </c>
      <c r="K3" s="350" t="s">
        <v>55</v>
      </c>
      <c r="L3" s="350" t="s">
        <v>56</v>
      </c>
      <c r="M3" s="352" t="s">
        <v>1</v>
      </c>
      <c r="N3" s="354" t="s">
        <v>2</v>
      </c>
      <c r="O3" s="355"/>
      <c r="P3" s="356"/>
      <c r="Q3" s="352" t="s">
        <v>3</v>
      </c>
      <c r="R3" s="348" t="s">
        <v>0</v>
      </c>
    </row>
    <row r="4" spans="1:18" ht="19.5" customHeight="1">
      <c r="A4" s="349"/>
      <c r="B4" s="351"/>
      <c r="C4" s="351"/>
      <c r="D4" s="353"/>
      <c r="E4" s="66" t="s">
        <v>4</v>
      </c>
      <c r="F4" s="66" t="s">
        <v>5</v>
      </c>
      <c r="G4" s="66" t="s">
        <v>6</v>
      </c>
      <c r="H4" s="353"/>
      <c r="I4" s="349"/>
      <c r="J4" s="349"/>
      <c r="K4" s="351"/>
      <c r="L4" s="351"/>
      <c r="M4" s="353"/>
      <c r="N4" s="66" t="s">
        <v>4</v>
      </c>
      <c r="O4" s="66" t="s">
        <v>5</v>
      </c>
      <c r="P4" s="66" t="s">
        <v>6</v>
      </c>
      <c r="Q4" s="353"/>
      <c r="R4" s="349"/>
    </row>
    <row r="5" spans="1:18" ht="38.25" customHeight="1">
      <c r="A5" s="61" t="s">
        <v>57</v>
      </c>
      <c r="B5" s="36"/>
      <c r="C5" s="37"/>
      <c r="D5" s="38"/>
      <c r="E5" s="19"/>
      <c r="F5" s="19"/>
      <c r="G5" s="19"/>
      <c r="H5" s="38"/>
      <c r="I5" s="38"/>
      <c r="J5" s="61" t="s">
        <v>63</v>
      </c>
      <c r="K5" s="36"/>
      <c r="L5" s="37"/>
      <c r="M5" s="38"/>
      <c r="N5" s="19"/>
      <c r="O5" s="19"/>
      <c r="P5" s="19"/>
      <c r="Q5" s="38"/>
      <c r="R5" s="65"/>
    </row>
    <row r="6" spans="1:18" ht="27.75" customHeight="1">
      <c r="A6" s="7" t="s">
        <v>42</v>
      </c>
      <c r="B6" s="24" t="s">
        <v>69</v>
      </c>
      <c r="C6" s="22">
        <v>150</v>
      </c>
      <c r="D6" s="23">
        <v>41.24</v>
      </c>
      <c r="E6" s="23">
        <v>11.93</v>
      </c>
      <c r="F6" s="23">
        <v>8.1199999999999992</v>
      </c>
      <c r="G6" s="23">
        <v>27.37</v>
      </c>
      <c r="H6" s="23">
        <v>324.7</v>
      </c>
      <c r="I6" s="4">
        <v>342</v>
      </c>
      <c r="J6" s="7" t="s">
        <v>42</v>
      </c>
      <c r="K6" s="18" t="s">
        <v>74</v>
      </c>
      <c r="L6" s="20" t="s">
        <v>7</v>
      </c>
      <c r="M6" s="21">
        <v>28.97</v>
      </c>
      <c r="N6" s="21">
        <v>10.69</v>
      </c>
      <c r="O6" s="21">
        <v>12.17</v>
      </c>
      <c r="P6" s="21">
        <v>44.94</v>
      </c>
      <c r="Q6" s="19">
        <v>361</v>
      </c>
      <c r="R6" s="17">
        <v>225</v>
      </c>
    </row>
    <row r="7" spans="1:18" ht="24.75" customHeight="1">
      <c r="A7" s="4"/>
      <c r="B7" s="69" t="s">
        <v>70</v>
      </c>
      <c r="C7" s="70">
        <v>30</v>
      </c>
      <c r="D7" s="23">
        <v>4.7699999999999996</v>
      </c>
      <c r="E7" s="23">
        <v>0.33</v>
      </c>
      <c r="F7" s="23">
        <v>0.06</v>
      </c>
      <c r="G7" s="23">
        <v>1.1399999999999999</v>
      </c>
      <c r="H7" s="4">
        <v>6.4</v>
      </c>
      <c r="I7" s="4"/>
      <c r="J7" s="4"/>
      <c r="K7" s="18" t="s">
        <v>9</v>
      </c>
      <c r="L7" s="22" t="s">
        <v>25</v>
      </c>
      <c r="M7" s="23">
        <v>2.2999999999999998</v>
      </c>
      <c r="N7" s="23">
        <v>0.19</v>
      </c>
      <c r="O7" s="23">
        <v>0.04</v>
      </c>
      <c r="P7" s="23">
        <v>6.42</v>
      </c>
      <c r="Q7" s="23">
        <v>43.9</v>
      </c>
      <c r="R7" s="4">
        <v>685</v>
      </c>
    </row>
    <row r="8" spans="1:18" ht="30" customHeight="1">
      <c r="A8" s="4"/>
      <c r="B8" s="18" t="s">
        <v>13</v>
      </c>
      <c r="C8" s="22" t="s">
        <v>24</v>
      </c>
      <c r="D8" s="23">
        <v>5.07</v>
      </c>
      <c r="E8" s="23">
        <v>0.3</v>
      </c>
      <c r="F8" s="23">
        <v>0.05</v>
      </c>
      <c r="G8" s="23">
        <v>15.2</v>
      </c>
      <c r="H8" s="23">
        <v>60</v>
      </c>
      <c r="I8" s="4">
        <v>686</v>
      </c>
      <c r="J8" s="4"/>
      <c r="K8" s="18" t="s">
        <v>10</v>
      </c>
      <c r="L8" s="20">
        <v>30</v>
      </c>
      <c r="M8" s="23">
        <v>1.95</v>
      </c>
      <c r="N8" s="21">
        <v>2.2799999999999998</v>
      </c>
      <c r="O8" s="21">
        <v>0.24</v>
      </c>
      <c r="P8" s="21">
        <v>14.76</v>
      </c>
      <c r="Q8" s="21">
        <v>78.38</v>
      </c>
      <c r="R8" s="20"/>
    </row>
    <row r="9" spans="1:18" ht="28.5" customHeight="1">
      <c r="A9" s="4"/>
      <c r="B9" s="18" t="s">
        <v>10</v>
      </c>
      <c r="C9" s="20">
        <v>40</v>
      </c>
      <c r="D9" s="23">
        <v>2.6</v>
      </c>
      <c r="E9" s="21">
        <v>3.04</v>
      </c>
      <c r="F9" s="21">
        <v>0.32</v>
      </c>
      <c r="G9" s="21">
        <v>19.68</v>
      </c>
      <c r="H9" s="21">
        <v>104.5</v>
      </c>
      <c r="I9" s="4"/>
      <c r="J9" s="4"/>
      <c r="K9" s="18" t="s">
        <v>14</v>
      </c>
      <c r="L9" s="20">
        <v>15</v>
      </c>
      <c r="M9" s="21">
        <v>11.44</v>
      </c>
      <c r="N9" s="21">
        <v>3.48</v>
      </c>
      <c r="O9" s="21">
        <v>4.43</v>
      </c>
      <c r="P9" s="21">
        <v>0</v>
      </c>
      <c r="Q9" s="19">
        <v>53.75</v>
      </c>
      <c r="R9" s="4">
        <v>97</v>
      </c>
    </row>
    <row r="10" spans="1:18" ht="31.5" customHeight="1">
      <c r="A10" s="4"/>
      <c r="B10" s="18" t="s">
        <v>72</v>
      </c>
      <c r="C10" s="22">
        <v>10</v>
      </c>
      <c r="D10" s="23">
        <v>6.7</v>
      </c>
      <c r="E10" s="22">
        <v>0.08</v>
      </c>
      <c r="F10" s="22">
        <v>7.25</v>
      </c>
      <c r="G10" s="22">
        <v>0.13</v>
      </c>
      <c r="H10" s="22">
        <v>66</v>
      </c>
      <c r="I10" s="4">
        <v>96</v>
      </c>
      <c r="J10" s="4"/>
      <c r="K10" s="60" t="s">
        <v>52</v>
      </c>
      <c r="L10" s="54" t="s">
        <v>35</v>
      </c>
      <c r="M10" s="52">
        <v>15.72</v>
      </c>
      <c r="N10" s="51">
        <v>0.6</v>
      </c>
      <c r="O10" s="51">
        <v>0.6</v>
      </c>
      <c r="P10" s="51">
        <v>6.7</v>
      </c>
      <c r="Q10" s="52">
        <v>66.599999999999994</v>
      </c>
      <c r="R10" s="4"/>
    </row>
    <row r="11" spans="1:18" ht="25.5" customHeight="1">
      <c r="A11" s="62" t="s">
        <v>58</v>
      </c>
      <c r="B11" s="27"/>
      <c r="C11" s="28">
        <v>449</v>
      </c>
      <c r="D11" s="29">
        <f>SUM(D6:D10)</f>
        <v>60.38000000000001</v>
      </c>
      <c r="E11" s="29">
        <f>SUM(E6:E10)</f>
        <v>15.680000000000001</v>
      </c>
      <c r="F11" s="29">
        <f>SUM(F6:F10)</f>
        <v>15.8</v>
      </c>
      <c r="G11" s="29">
        <f>SUM(G6:G10)</f>
        <v>63.52</v>
      </c>
      <c r="H11" s="29">
        <f>SUM(H6:H10)</f>
        <v>561.59999999999991</v>
      </c>
      <c r="I11" s="4"/>
      <c r="J11" s="62" t="s">
        <v>58</v>
      </c>
      <c r="K11" s="27"/>
      <c r="L11" s="28">
        <v>577</v>
      </c>
      <c r="M11" s="29">
        <f>SUM(M6:M10)</f>
        <v>60.379999999999995</v>
      </c>
      <c r="N11" s="29">
        <f>SUM(N6:N10)</f>
        <v>17.239999999999998</v>
      </c>
      <c r="O11" s="29">
        <f>SUM(O6:O10)</f>
        <v>17.48</v>
      </c>
      <c r="P11" s="29">
        <f>SUM(P6:P10)</f>
        <v>72.820000000000007</v>
      </c>
      <c r="Q11" s="29">
        <f>SUM(Q6:Q10)</f>
        <v>603.63</v>
      </c>
      <c r="R11" s="32"/>
    </row>
    <row r="12" spans="1:18" ht="36.75" customHeight="1">
      <c r="A12" s="61" t="s">
        <v>59</v>
      </c>
      <c r="B12" s="36"/>
      <c r="C12" s="37"/>
      <c r="D12" s="38"/>
      <c r="E12" s="19"/>
      <c r="F12" s="19"/>
      <c r="G12" s="19"/>
      <c r="H12" s="38"/>
      <c r="I12" s="6"/>
      <c r="J12" s="61" t="s">
        <v>64</v>
      </c>
      <c r="K12" s="36"/>
      <c r="L12" s="37"/>
      <c r="M12" s="38"/>
      <c r="N12" s="19"/>
      <c r="O12" s="19"/>
      <c r="P12" s="19"/>
      <c r="Q12" s="38"/>
      <c r="R12" s="6"/>
    </row>
    <row r="13" spans="1:18" ht="30" customHeight="1">
      <c r="A13" s="7" t="s">
        <v>42</v>
      </c>
      <c r="B13" s="18" t="s">
        <v>11</v>
      </c>
      <c r="C13" s="22">
        <v>200</v>
      </c>
      <c r="D13" s="23">
        <v>40.450000000000003</v>
      </c>
      <c r="E13" s="23">
        <v>9.8699999999999992</v>
      </c>
      <c r="F13" s="23">
        <v>12.32</v>
      </c>
      <c r="G13" s="23">
        <v>44.34</v>
      </c>
      <c r="H13" s="26">
        <v>300.45999999999998</v>
      </c>
      <c r="I13" s="4">
        <v>492</v>
      </c>
      <c r="J13" s="7" t="s">
        <v>42</v>
      </c>
      <c r="K13" s="18" t="s">
        <v>48</v>
      </c>
      <c r="L13" s="22">
        <v>90</v>
      </c>
      <c r="M13" s="23">
        <v>36</v>
      </c>
      <c r="N13" s="23">
        <v>6.16</v>
      </c>
      <c r="O13" s="23">
        <v>6.98</v>
      </c>
      <c r="P13" s="23">
        <v>12.01</v>
      </c>
      <c r="Q13" s="23">
        <v>152.52000000000001</v>
      </c>
      <c r="R13" s="4">
        <v>500</v>
      </c>
    </row>
    <row r="14" spans="1:18" ht="24.75" customHeight="1">
      <c r="A14" s="4"/>
      <c r="B14" s="18" t="s">
        <v>71</v>
      </c>
      <c r="C14" s="22">
        <v>30</v>
      </c>
      <c r="D14" s="23">
        <v>4.16</v>
      </c>
      <c r="E14" s="19">
        <v>0.3</v>
      </c>
      <c r="F14" s="19">
        <v>0</v>
      </c>
      <c r="G14" s="19">
        <v>0.65</v>
      </c>
      <c r="H14" s="19">
        <v>4.9000000000000004</v>
      </c>
      <c r="I14" s="4">
        <v>24</v>
      </c>
      <c r="J14" s="4"/>
      <c r="K14" s="18" t="s">
        <v>18</v>
      </c>
      <c r="L14" s="22">
        <v>150</v>
      </c>
      <c r="M14" s="23">
        <v>10.28</v>
      </c>
      <c r="N14" s="23">
        <v>3.46</v>
      </c>
      <c r="O14" s="23">
        <v>4.8</v>
      </c>
      <c r="P14" s="23">
        <v>34.96</v>
      </c>
      <c r="Q14" s="23">
        <v>196.9</v>
      </c>
      <c r="R14" s="4">
        <v>512</v>
      </c>
    </row>
    <row r="15" spans="1:18" ht="27.75" customHeight="1">
      <c r="A15" s="4"/>
      <c r="B15" s="18" t="s">
        <v>47</v>
      </c>
      <c r="C15" s="20">
        <v>200</v>
      </c>
      <c r="D15" s="21">
        <v>2.38</v>
      </c>
      <c r="E15" s="21">
        <v>1.1399999999999999</v>
      </c>
      <c r="F15" s="21">
        <v>0.66</v>
      </c>
      <c r="G15" s="21">
        <v>6.82</v>
      </c>
      <c r="H15" s="19">
        <v>37.799999999999997</v>
      </c>
      <c r="I15" s="4">
        <v>692</v>
      </c>
      <c r="J15" s="4"/>
      <c r="K15" s="18" t="s">
        <v>27</v>
      </c>
      <c r="L15" s="22">
        <v>20</v>
      </c>
      <c r="M15" s="23">
        <v>2.2799999999999998</v>
      </c>
      <c r="N15" s="23">
        <v>1.1000000000000001</v>
      </c>
      <c r="O15" s="23">
        <v>0.74</v>
      </c>
      <c r="P15" s="23">
        <v>2.91</v>
      </c>
      <c r="Q15" s="23">
        <v>22.2</v>
      </c>
      <c r="R15" s="17">
        <v>588</v>
      </c>
    </row>
    <row r="16" spans="1:18" ht="27" customHeight="1">
      <c r="A16" s="4"/>
      <c r="B16" s="18" t="s">
        <v>10</v>
      </c>
      <c r="C16" s="20">
        <v>30</v>
      </c>
      <c r="D16" s="23">
        <v>1.95</v>
      </c>
      <c r="E16" s="21">
        <v>2.2799999999999998</v>
      </c>
      <c r="F16" s="21">
        <v>0.24</v>
      </c>
      <c r="G16" s="21">
        <v>14.76</v>
      </c>
      <c r="H16" s="21">
        <v>78.38</v>
      </c>
      <c r="I16" s="4"/>
      <c r="J16" s="4"/>
      <c r="K16" s="45" t="s">
        <v>44</v>
      </c>
      <c r="L16" s="54">
        <v>40</v>
      </c>
      <c r="M16" s="19">
        <v>3.49</v>
      </c>
      <c r="N16" s="19">
        <v>0.53</v>
      </c>
      <c r="O16" s="19">
        <v>1.8</v>
      </c>
      <c r="P16" s="19">
        <v>3.04</v>
      </c>
      <c r="Q16" s="19">
        <v>30.4</v>
      </c>
      <c r="R16" s="9">
        <v>45</v>
      </c>
    </row>
    <row r="17" spans="1:18" ht="39" customHeight="1">
      <c r="A17" s="4"/>
      <c r="B17" s="18" t="s">
        <v>14</v>
      </c>
      <c r="C17" s="20">
        <v>15</v>
      </c>
      <c r="D17" s="21">
        <v>11.44</v>
      </c>
      <c r="E17" s="21">
        <v>3.48</v>
      </c>
      <c r="F17" s="21">
        <v>4.43</v>
      </c>
      <c r="G17" s="21">
        <v>0</v>
      </c>
      <c r="H17" s="19">
        <v>53.75</v>
      </c>
      <c r="I17" s="4">
        <v>97</v>
      </c>
      <c r="J17" s="62"/>
      <c r="K17" s="18" t="s">
        <v>49</v>
      </c>
      <c r="L17" s="20">
        <v>200</v>
      </c>
      <c r="M17" s="23">
        <v>6.38</v>
      </c>
      <c r="N17" s="21">
        <v>3.87</v>
      </c>
      <c r="O17" s="21">
        <v>3.48</v>
      </c>
      <c r="P17" s="21">
        <v>11.1</v>
      </c>
      <c r="Q17" s="21">
        <v>91.2</v>
      </c>
      <c r="R17" s="4">
        <v>690</v>
      </c>
    </row>
    <row r="18" spans="1:18" ht="30" customHeight="1">
      <c r="A18" s="4"/>
      <c r="B18" s="18"/>
      <c r="C18" s="22"/>
      <c r="D18" s="23"/>
      <c r="E18" s="22"/>
      <c r="F18" s="22"/>
      <c r="G18" s="22"/>
      <c r="H18" s="22"/>
      <c r="I18" s="4"/>
      <c r="J18" s="61"/>
      <c r="K18" s="18" t="s">
        <v>10</v>
      </c>
      <c r="L18" s="20">
        <v>30</v>
      </c>
      <c r="M18" s="23">
        <v>1.95</v>
      </c>
      <c r="N18" s="21">
        <v>2.2799999999999998</v>
      </c>
      <c r="O18" s="21">
        <v>0.24</v>
      </c>
      <c r="P18" s="21">
        <v>14.76</v>
      </c>
      <c r="Q18" s="21">
        <v>78.38</v>
      </c>
      <c r="R18" s="4"/>
    </row>
    <row r="19" spans="1:18" s="8" customFormat="1" ht="25.5" customHeight="1">
      <c r="A19" s="62" t="s">
        <v>58</v>
      </c>
      <c r="B19" s="27"/>
      <c r="C19" s="28">
        <f>SUM(C13:C18)</f>
        <v>475</v>
      </c>
      <c r="D19" s="28">
        <f t="shared" ref="D19:H19" si="0">SUM(D13:D18)</f>
        <v>60.38</v>
      </c>
      <c r="E19" s="28">
        <f t="shared" si="0"/>
        <v>17.07</v>
      </c>
      <c r="F19" s="28">
        <f t="shared" si="0"/>
        <v>17.649999999999999</v>
      </c>
      <c r="G19" s="28">
        <f t="shared" si="0"/>
        <v>66.570000000000007</v>
      </c>
      <c r="H19" s="28">
        <f t="shared" si="0"/>
        <v>475.28999999999996</v>
      </c>
      <c r="I19" s="7"/>
      <c r="J19" s="62" t="s">
        <v>58</v>
      </c>
      <c r="K19" s="18"/>
      <c r="L19" s="32">
        <f t="shared" ref="L19:Q19" si="1">SUM(L13:L18)</f>
        <v>530</v>
      </c>
      <c r="M19" s="32">
        <f t="shared" si="1"/>
        <v>60.38000000000001</v>
      </c>
      <c r="N19" s="32">
        <f t="shared" si="1"/>
        <v>17.400000000000002</v>
      </c>
      <c r="O19" s="32">
        <f t="shared" si="1"/>
        <v>18.04</v>
      </c>
      <c r="P19" s="32">
        <f t="shared" si="1"/>
        <v>78.78</v>
      </c>
      <c r="Q19" s="32">
        <f t="shared" si="1"/>
        <v>571.59999999999991</v>
      </c>
      <c r="R19" s="4"/>
    </row>
    <row r="20" spans="1:18" ht="30" customHeight="1">
      <c r="A20" s="61" t="s">
        <v>60</v>
      </c>
      <c r="B20" s="36"/>
      <c r="C20" s="37"/>
      <c r="D20" s="38"/>
      <c r="E20" s="19"/>
      <c r="F20" s="19"/>
      <c r="G20" s="19"/>
      <c r="H20" s="38"/>
      <c r="I20" s="6"/>
      <c r="J20" s="61" t="s">
        <v>65</v>
      </c>
      <c r="K20" s="36"/>
      <c r="L20" s="37"/>
      <c r="M20" s="38"/>
      <c r="N20" s="19"/>
      <c r="O20" s="19"/>
      <c r="P20" s="19"/>
      <c r="Q20" s="38"/>
      <c r="R20" s="6"/>
    </row>
    <row r="21" spans="1:18" ht="39.75" customHeight="1">
      <c r="A21" s="7" t="s">
        <v>42</v>
      </c>
      <c r="B21" s="18" t="s">
        <v>84</v>
      </c>
      <c r="C21" s="20" t="s">
        <v>73</v>
      </c>
      <c r="D21" s="21">
        <v>41.01</v>
      </c>
      <c r="E21" s="51">
        <v>10.27</v>
      </c>
      <c r="F21" s="21">
        <v>12.05</v>
      </c>
      <c r="G21" s="21">
        <v>5.0599999999999996</v>
      </c>
      <c r="H21" s="21">
        <v>163.44</v>
      </c>
      <c r="I21" s="4">
        <v>471</v>
      </c>
      <c r="J21" s="7" t="s">
        <v>42</v>
      </c>
      <c r="K21" s="24" t="s">
        <v>79</v>
      </c>
      <c r="L21" s="22" t="s">
        <v>53</v>
      </c>
      <c r="M21" s="23">
        <v>38.299999999999997</v>
      </c>
      <c r="N21" s="23">
        <v>10.81</v>
      </c>
      <c r="O21" s="23">
        <v>7.01</v>
      </c>
      <c r="P21" s="23">
        <v>8.24</v>
      </c>
      <c r="Q21" s="23">
        <v>154.88</v>
      </c>
      <c r="R21" s="4">
        <v>433</v>
      </c>
    </row>
    <row r="22" spans="1:18" ht="29.25" customHeight="1">
      <c r="A22" s="7"/>
      <c r="B22" s="18" t="s">
        <v>17</v>
      </c>
      <c r="C22" s="20">
        <v>100</v>
      </c>
      <c r="D22" s="21">
        <v>10.85</v>
      </c>
      <c r="E22" s="21">
        <v>5.66</v>
      </c>
      <c r="F22" s="21">
        <v>4.37</v>
      </c>
      <c r="G22" s="21">
        <v>25.56</v>
      </c>
      <c r="H22" s="21">
        <v>164</v>
      </c>
      <c r="I22" s="4">
        <v>508</v>
      </c>
      <c r="J22" s="4"/>
      <c r="K22" s="18" t="s">
        <v>12</v>
      </c>
      <c r="L22" s="17">
        <v>150</v>
      </c>
      <c r="M22" s="19">
        <v>10.29</v>
      </c>
      <c r="N22" s="19">
        <v>5.32</v>
      </c>
      <c r="O22" s="19">
        <v>4.92</v>
      </c>
      <c r="P22" s="19">
        <v>26.8</v>
      </c>
      <c r="Q22" s="19">
        <v>219.5</v>
      </c>
      <c r="R22" s="17">
        <v>332</v>
      </c>
    </row>
    <row r="23" spans="1:18" ht="31.5" customHeight="1">
      <c r="A23" s="4"/>
      <c r="B23" s="18" t="s">
        <v>76</v>
      </c>
      <c r="C23" s="17">
        <v>30</v>
      </c>
      <c r="D23" s="19">
        <v>4.2699999999999996</v>
      </c>
      <c r="E23" s="19">
        <v>0.56000000000000005</v>
      </c>
      <c r="F23" s="19">
        <v>2.59</v>
      </c>
      <c r="G23" s="19">
        <v>9.84</v>
      </c>
      <c r="H23" s="19">
        <v>32.14</v>
      </c>
      <c r="I23" s="9">
        <v>43</v>
      </c>
      <c r="J23" s="4"/>
      <c r="K23" s="69" t="s">
        <v>70</v>
      </c>
      <c r="L23" s="70">
        <v>30</v>
      </c>
      <c r="M23" s="23">
        <v>4.7699999999999996</v>
      </c>
      <c r="N23" s="23">
        <v>0.33</v>
      </c>
      <c r="O23" s="23">
        <v>0.06</v>
      </c>
      <c r="P23" s="23">
        <v>1.1399999999999999</v>
      </c>
      <c r="Q23" s="4">
        <v>6.4</v>
      </c>
      <c r="R23" s="4"/>
    </row>
    <row r="24" spans="1:18" ht="26.25" customHeight="1">
      <c r="A24" s="9"/>
      <c r="B24" s="18" t="s">
        <v>9</v>
      </c>
      <c r="C24" s="22" t="s">
        <v>25</v>
      </c>
      <c r="D24" s="23">
        <v>2.2999999999999998</v>
      </c>
      <c r="E24" s="23">
        <v>0.19</v>
      </c>
      <c r="F24" s="23">
        <v>0.04</v>
      </c>
      <c r="G24" s="23">
        <v>6.42</v>
      </c>
      <c r="H24" s="23">
        <v>43.9</v>
      </c>
      <c r="I24" s="4">
        <v>685</v>
      </c>
      <c r="J24" s="4"/>
      <c r="K24" s="18" t="s">
        <v>13</v>
      </c>
      <c r="L24" s="22" t="s">
        <v>24</v>
      </c>
      <c r="M24" s="23">
        <v>5.07</v>
      </c>
      <c r="N24" s="23">
        <v>0.3</v>
      </c>
      <c r="O24" s="23">
        <v>0.05</v>
      </c>
      <c r="P24" s="23">
        <v>15.2</v>
      </c>
      <c r="Q24" s="23">
        <v>60</v>
      </c>
      <c r="R24" s="4">
        <v>686</v>
      </c>
    </row>
    <row r="25" spans="1:18" ht="26.25" customHeight="1">
      <c r="A25" s="4"/>
      <c r="B25" s="18" t="s">
        <v>10</v>
      </c>
      <c r="C25" s="20">
        <v>30</v>
      </c>
      <c r="D25" s="23">
        <v>1.95</v>
      </c>
      <c r="E25" s="21">
        <v>2.2799999999999998</v>
      </c>
      <c r="F25" s="21">
        <v>0.24</v>
      </c>
      <c r="G25" s="21">
        <v>14.76</v>
      </c>
      <c r="H25" s="21">
        <v>78.38</v>
      </c>
      <c r="I25" s="4"/>
      <c r="J25" s="4"/>
      <c r="K25" s="18" t="s">
        <v>10</v>
      </c>
      <c r="L25" s="20">
        <v>30</v>
      </c>
      <c r="M25" s="23">
        <v>1.95</v>
      </c>
      <c r="N25" s="21">
        <v>2.2799999999999998</v>
      </c>
      <c r="O25" s="21">
        <v>0.24</v>
      </c>
      <c r="P25" s="21">
        <v>14.76</v>
      </c>
      <c r="Q25" s="21">
        <v>78.38</v>
      </c>
      <c r="R25" s="4"/>
    </row>
    <row r="26" spans="1:18" s="8" customFormat="1" ht="28.5" customHeight="1">
      <c r="A26" s="62" t="s">
        <v>58</v>
      </c>
      <c r="B26" s="27"/>
      <c r="C26" s="28">
        <v>472</v>
      </c>
      <c r="D26" s="29">
        <f>SUM(D21:D25)</f>
        <v>60.379999999999995</v>
      </c>
      <c r="E26" s="29">
        <f>SUM(E21:E25)</f>
        <v>18.96</v>
      </c>
      <c r="F26" s="29">
        <f>SUM(F21:F25)</f>
        <v>19.29</v>
      </c>
      <c r="G26" s="29">
        <f>SUM(G21:G25)</f>
        <v>61.639999999999993</v>
      </c>
      <c r="H26" s="29">
        <f>SUM(H21:H25)</f>
        <v>481.85999999999996</v>
      </c>
      <c r="I26" s="7"/>
      <c r="J26" s="62" t="s">
        <v>58</v>
      </c>
      <c r="K26" s="27"/>
      <c r="L26" s="28">
        <v>529</v>
      </c>
      <c r="M26" s="29">
        <f>SUM(M21:M25)</f>
        <v>60.38</v>
      </c>
      <c r="N26" s="29">
        <f>SUM(N21:N25)</f>
        <v>19.040000000000003</v>
      </c>
      <c r="O26" s="29">
        <f>SUM(O21:O25)</f>
        <v>12.280000000000001</v>
      </c>
      <c r="P26" s="29">
        <f>SUM(P21:P25)</f>
        <v>66.14</v>
      </c>
      <c r="Q26" s="29">
        <f>SUM(Q21:Q25)</f>
        <v>519.16</v>
      </c>
      <c r="R26" s="32"/>
    </row>
    <row r="27" spans="1:18" ht="24.75" customHeight="1">
      <c r="A27" s="61" t="s">
        <v>61</v>
      </c>
      <c r="B27" s="36"/>
      <c r="C27" s="37"/>
      <c r="D27" s="38"/>
      <c r="E27" s="19"/>
      <c r="F27" s="19"/>
      <c r="G27" s="19"/>
      <c r="H27" s="38"/>
      <c r="I27" s="6"/>
      <c r="J27" s="61" t="s">
        <v>66</v>
      </c>
      <c r="K27" s="36"/>
      <c r="L27" s="37"/>
      <c r="M27" s="38"/>
      <c r="N27" s="19"/>
      <c r="O27" s="19"/>
      <c r="P27" s="19"/>
      <c r="Q27" s="38"/>
      <c r="R27" s="6"/>
    </row>
    <row r="28" spans="1:18" ht="27.75" customHeight="1">
      <c r="A28" s="7" t="s">
        <v>42</v>
      </c>
      <c r="B28" s="18" t="s">
        <v>15</v>
      </c>
      <c r="C28" s="17">
        <v>200</v>
      </c>
      <c r="D28" s="19">
        <v>20.420000000000002</v>
      </c>
      <c r="E28" s="19">
        <v>10.26</v>
      </c>
      <c r="F28" s="19">
        <v>9.18</v>
      </c>
      <c r="G28" s="19">
        <v>24</v>
      </c>
      <c r="H28" s="19">
        <v>208</v>
      </c>
      <c r="I28" s="4">
        <v>302</v>
      </c>
      <c r="J28" s="7" t="s">
        <v>42</v>
      </c>
      <c r="K28" s="18" t="s">
        <v>11</v>
      </c>
      <c r="L28" s="22">
        <v>200</v>
      </c>
      <c r="M28" s="23">
        <v>40.450000000000003</v>
      </c>
      <c r="N28" s="23">
        <v>9.8699999999999992</v>
      </c>
      <c r="O28" s="23">
        <v>12.32</v>
      </c>
      <c r="P28" s="23">
        <v>44.34</v>
      </c>
      <c r="Q28" s="26">
        <v>300.45999999999998</v>
      </c>
      <c r="R28" s="4">
        <v>492</v>
      </c>
    </row>
    <row r="29" spans="1:18" ht="36.75" customHeight="1">
      <c r="A29" s="62"/>
      <c r="B29" s="11" t="s">
        <v>81</v>
      </c>
      <c r="C29" s="13">
        <v>100</v>
      </c>
      <c r="D29" s="71">
        <v>19.170000000000002</v>
      </c>
      <c r="E29" s="13">
        <v>6.18</v>
      </c>
      <c r="F29" s="13">
        <v>7.22</v>
      </c>
      <c r="G29" s="13">
        <v>25.32</v>
      </c>
      <c r="H29" s="10">
        <v>275</v>
      </c>
      <c r="I29" s="12">
        <v>442</v>
      </c>
      <c r="J29" s="4"/>
      <c r="K29" s="18" t="s">
        <v>71</v>
      </c>
      <c r="L29" s="22">
        <v>30</v>
      </c>
      <c r="M29" s="23">
        <v>4.16</v>
      </c>
      <c r="N29" s="19">
        <v>0.3</v>
      </c>
      <c r="O29" s="19">
        <v>0</v>
      </c>
      <c r="P29" s="19">
        <v>0.65</v>
      </c>
      <c r="Q29" s="19">
        <v>4.9000000000000004</v>
      </c>
      <c r="R29" s="4">
        <v>24</v>
      </c>
    </row>
    <row r="30" spans="1:18" ht="23.25" customHeight="1">
      <c r="A30" s="81"/>
      <c r="B30" s="18" t="s">
        <v>13</v>
      </c>
      <c r="C30" s="22" t="s">
        <v>24</v>
      </c>
      <c r="D30" s="23">
        <v>5.07</v>
      </c>
      <c r="E30" s="23">
        <v>0.3</v>
      </c>
      <c r="F30" s="23">
        <v>0.05</v>
      </c>
      <c r="G30" s="23">
        <v>15.2</v>
      </c>
      <c r="H30" s="23">
        <v>60</v>
      </c>
      <c r="I30" s="4">
        <v>686</v>
      </c>
      <c r="J30" s="4"/>
      <c r="K30" s="18" t="s">
        <v>47</v>
      </c>
      <c r="L30" s="20">
        <v>200</v>
      </c>
      <c r="M30" s="21">
        <v>2.38</v>
      </c>
      <c r="N30" s="21">
        <v>1.1399999999999999</v>
      </c>
      <c r="O30" s="21">
        <v>0.66</v>
      </c>
      <c r="P30" s="21">
        <v>6.82</v>
      </c>
      <c r="Q30" s="19">
        <v>37.799999999999997</v>
      </c>
      <c r="R30" s="4">
        <v>692</v>
      </c>
    </row>
    <row r="31" spans="1:18" ht="27.75" customHeight="1">
      <c r="A31" s="4"/>
      <c r="B31" s="60" t="s">
        <v>52</v>
      </c>
      <c r="C31" s="54" t="s">
        <v>35</v>
      </c>
      <c r="D31" s="52">
        <v>15.72</v>
      </c>
      <c r="E31" s="51">
        <v>0.6</v>
      </c>
      <c r="F31" s="51">
        <v>0.6</v>
      </c>
      <c r="G31" s="51">
        <v>6.7</v>
      </c>
      <c r="H31" s="52">
        <v>66.599999999999994</v>
      </c>
      <c r="I31" s="4"/>
      <c r="J31" s="62"/>
      <c r="K31" s="18" t="s">
        <v>10</v>
      </c>
      <c r="L31" s="20">
        <v>30</v>
      </c>
      <c r="M31" s="23">
        <v>1.95</v>
      </c>
      <c r="N31" s="21">
        <v>2.2799999999999998</v>
      </c>
      <c r="O31" s="21">
        <v>0.24</v>
      </c>
      <c r="P31" s="21">
        <v>14.76</v>
      </c>
      <c r="Q31" s="21">
        <v>78.38</v>
      </c>
      <c r="R31" s="4"/>
    </row>
    <row r="32" spans="1:18" ht="27.75" customHeight="1">
      <c r="A32" s="4"/>
      <c r="B32" s="60"/>
      <c r="C32" s="54"/>
      <c r="D32" s="52"/>
      <c r="E32" s="51"/>
      <c r="F32" s="51"/>
      <c r="G32" s="51"/>
      <c r="H32" s="52"/>
      <c r="I32" s="4"/>
      <c r="J32" s="62"/>
      <c r="K32" s="18" t="s">
        <v>14</v>
      </c>
      <c r="L32" s="20">
        <v>15</v>
      </c>
      <c r="M32" s="21">
        <v>11.44</v>
      </c>
      <c r="N32" s="21">
        <v>3.48</v>
      </c>
      <c r="O32" s="21">
        <v>4.43</v>
      </c>
      <c r="P32" s="21">
        <v>0</v>
      </c>
      <c r="Q32" s="19">
        <v>53.75</v>
      </c>
      <c r="R32" s="4">
        <v>97</v>
      </c>
    </row>
    <row r="33" spans="1:18" ht="27" customHeight="1">
      <c r="A33" s="62" t="s">
        <v>58</v>
      </c>
      <c r="B33" s="27"/>
      <c r="C33" s="31">
        <v>639</v>
      </c>
      <c r="D33" s="33">
        <f t="shared" ref="D33:H33" si="2">SUM(D28:D31)</f>
        <v>60.38</v>
      </c>
      <c r="E33" s="33">
        <f t="shared" si="2"/>
        <v>17.34</v>
      </c>
      <c r="F33" s="33">
        <f t="shared" si="2"/>
        <v>17.05</v>
      </c>
      <c r="G33" s="33">
        <f t="shared" si="2"/>
        <v>71.22</v>
      </c>
      <c r="H33" s="33">
        <f t="shared" si="2"/>
        <v>609.6</v>
      </c>
      <c r="I33" s="7"/>
      <c r="J33" s="62" t="s">
        <v>58</v>
      </c>
      <c r="K33" s="18"/>
      <c r="L33" s="22"/>
      <c r="M33" s="23"/>
      <c r="N33" s="22"/>
      <c r="O33" s="22"/>
      <c r="P33" s="22"/>
      <c r="Q33" s="22"/>
      <c r="R33" s="4"/>
    </row>
    <row r="34" spans="1:18" ht="27.75" customHeight="1">
      <c r="A34" s="61" t="s">
        <v>62</v>
      </c>
      <c r="B34" s="36"/>
      <c r="C34" s="37"/>
      <c r="D34" s="38"/>
      <c r="E34" s="19"/>
      <c r="F34" s="19"/>
      <c r="G34" s="19"/>
      <c r="H34" s="38"/>
      <c r="I34" s="6"/>
      <c r="J34" s="61" t="s">
        <v>67</v>
      </c>
      <c r="K34" s="27"/>
      <c r="L34" s="28">
        <f>SUM(L28:L33)</f>
        <v>475</v>
      </c>
      <c r="M34" s="28">
        <f t="shared" ref="M34:Q34" si="3">SUM(M28:M33)</f>
        <v>60.38</v>
      </c>
      <c r="N34" s="28">
        <f t="shared" si="3"/>
        <v>17.07</v>
      </c>
      <c r="O34" s="28">
        <f t="shared" si="3"/>
        <v>17.649999999999999</v>
      </c>
      <c r="P34" s="28">
        <f t="shared" si="3"/>
        <v>66.570000000000007</v>
      </c>
      <c r="Q34" s="28">
        <f t="shared" si="3"/>
        <v>475.28999999999996</v>
      </c>
      <c r="R34" s="7"/>
    </row>
    <row r="35" spans="1:18" ht="40.5" customHeight="1">
      <c r="A35" s="7" t="s">
        <v>42</v>
      </c>
      <c r="B35" s="18" t="s">
        <v>19</v>
      </c>
      <c r="C35" s="17">
        <v>90</v>
      </c>
      <c r="D35" s="19">
        <v>34.85</v>
      </c>
      <c r="E35" s="19">
        <v>9.6300000000000008</v>
      </c>
      <c r="F35" s="19">
        <v>11.63</v>
      </c>
      <c r="G35" s="19">
        <v>21.95</v>
      </c>
      <c r="H35" s="19">
        <v>232.78</v>
      </c>
      <c r="I35" s="4">
        <v>498</v>
      </c>
      <c r="J35" s="7" t="s">
        <v>42</v>
      </c>
      <c r="K35" s="45" t="s">
        <v>20</v>
      </c>
      <c r="L35" s="54" t="s">
        <v>21</v>
      </c>
      <c r="M35" s="52">
        <v>33.96</v>
      </c>
      <c r="N35" s="52">
        <v>13.47</v>
      </c>
      <c r="O35" s="52">
        <v>12.4</v>
      </c>
      <c r="P35" s="52">
        <v>7.04</v>
      </c>
      <c r="Q35" s="52">
        <v>164.8</v>
      </c>
      <c r="R35" s="54">
        <v>374</v>
      </c>
    </row>
    <row r="36" spans="1:18" ht="30.75" customHeight="1">
      <c r="A36" s="4"/>
      <c r="B36" s="18" t="s">
        <v>22</v>
      </c>
      <c r="C36" s="20">
        <v>150</v>
      </c>
      <c r="D36" s="21">
        <v>15.13</v>
      </c>
      <c r="E36" s="21">
        <v>3.3</v>
      </c>
      <c r="F36" s="21">
        <v>5.44</v>
      </c>
      <c r="G36" s="21">
        <v>22.21</v>
      </c>
      <c r="H36" s="21">
        <v>151.4</v>
      </c>
      <c r="I36" s="4">
        <v>520</v>
      </c>
      <c r="J36" s="17"/>
      <c r="K36" s="45" t="s">
        <v>22</v>
      </c>
      <c r="L36" s="20">
        <v>150</v>
      </c>
      <c r="M36" s="21">
        <v>15.13</v>
      </c>
      <c r="N36" s="21">
        <v>3.3</v>
      </c>
      <c r="O36" s="21">
        <v>5.44</v>
      </c>
      <c r="P36" s="21">
        <v>22.21</v>
      </c>
      <c r="Q36" s="21">
        <v>151.4</v>
      </c>
      <c r="R36" s="4">
        <v>520</v>
      </c>
    </row>
    <row r="37" spans="1:18" ht="24.75" customHeight="1">
      <c r="A37" s="4"/>
      <c r="B37" s="11" t="s">
        <v>46</v>
      </c>
      <c r="C37" s="14">
        <v>20</v>
      </c>
      <c r="D37" s="15">
        <v>1.3</v>
      </c>
      <c r="E37" s="15">
        <v>0.65</v>
      </c>
      <c r="F37" s="15">
        <v>0.49</v>
      </c>
      <c r="G37" s="15">
        <v>1.78</v>
      </c>
      <c r="H37" s="15">
        <v>14</v>
      </c>
      <c r="I37" s="10">
        <v>587</v>
      </c>
      <c r="J37" s="17"/>
      <c r="K37" s="45" t="s">
        <v>76</v>
      </c>
      <c r="L37" s="17">
        <v>30</v>
      </c>
      <c r="M37" s="19">
        <v>4.2699999999999996</v>
      </c>
      <c r="N37" s="19">
        <v>0.56000000000000005</v>
      </c>
      <c r="O37" s="19">
        <v>2.59</v>
      </c>
      <c r="P37" s="19">
        <v>9.84</v>
      </c>
      <c r="Q37" s="19">
        <v>32.14</v>
      </c>
      <c r="R37" s="9">
        <v>43</v>
      </c>
    </row>
    <row r="38" spans="1:18" s="8" customFormat="1" ht="24.75" customHeight="1">
      <c r="A38" s="17"/>
      <c r="B38" s="69" t="s">
        <v>70</v>
      </c>
      <c r="C38" s="70">
        <v>30</v>
      </c>
      <c r="D38" s="23">
        <v>4.7699999999999996</v>
      </c>
      <c r="E38" s="23">
        <v>0.33</v>
      </c>
      <c r="F38" s="23">
        <v>0.06</v>
      </c>
      <c r="G38" s="23">
        <v>1.1399999999999999</v>
      </c>
      <c r="H38" s="4">
        <v>6.4</v>
      </c>
      <c r="I38" s="17"/>
      <c r="J38" s="4"/>
      <c r="K38" s="45" t="s">
        <v>13</v>
      </c>
      <c r="L38" s="59" t="s">
        <v>24</v>
      </c>
      <c r="M38" s="57">
        <v>5.07</v>
      </c>
      <c r="N38" s="57">
        <v>0.3</v>
      </c>
      <c r="O38" s="57">
        <v>0.05</v>
      </c>
      <c r="P38" s="57">
        <v>15.2</v>
      </c>
      <c r="Q38" s="57">
        <v>60</v>
      </c>
      <c r="R38" s="9">
        <v>686</v>
      </c>
    </row>
    <row r="39" spans="1:18" ht="27.75" customHeight="1">
      <c r="A39" s="4"/>
      <c r="B39" s="18" t="s">
        <v>47</v>
      </c>
      <c r="C39" s="20">
        <v>200</v>
      </c>
      <c r="D39" s="21">
        <v>2.38</v>
      </c>
      <c r="E39" s="21">
        <v>1.1399999999999999</v>
      </c>
      <c r="F39" s="21">
        <v>0.66</v>
      </c>
      <c r="G39" s="21">
        <v>6.82</v>
      </c>
      <c r="H39" s="19">
        <v>37.799999999999997</v>
      </c>
      <c r="I39" s="4">
        <v>692</v>
      </c>
      <c r="J39" s="4"/>
      <c r="K39" s="45" t="s">
        <v>10</v>
      </c>
      <c r="L39" s="20">
        <v>30</v>
      </c>
      <c r="M39" s="23">
        <v>1.95</v>
      </c>
      <c r="N39" s="21">
        <v>2.2799999999999998</v>
      </c>
      <c r="O39" s="21">
        <v>0.24</v>
      </c>
      <c r="P39" s="21">
        <v>14.76</v>
      </c>
      <c r="Q39" s="21">
        <v>78.38</v>
      </c>
      <c r="R39" s="9"/>
    </row>
    <row r="40" spans="1:18" ht="24.75" customHeight="1">
      <c r="A40" s="4"/>
      <c r="B40" s="18" t="s">
        <v>10</v>
      </c>
      <c r="C40" s="20">
        <v>30</v>
      </c>
      <c r="D40" s="23">
        <v>1.95</v>
      </c>
      <c r="E40" s="21">
        <v>2.2799999999999998</v>
      </c>
      <c r="F40" s="21">
        <v>0.24</v>
      </c>
      <c r="G40" s="21">
        <v>14.76</v>
      </c>
      <c r="H40" s="21">
        <v>78.38</v>
      </c>
      <c r="I40" s="4"/>
      <c r="J40" s="62"/>
      <c r="K40" s="45"/>
      <c r="L40" s="56"/>
      <c r="M40" s="57"/>
      <c r="N40" s="51"/>
      <c r="O40" s="51"/>
      <c r="P40" s="51"/>
      <c r="Q40" s="51"/>
      <c r="R40" s="9"/>
    </row>
    <row r="41" spans="1:18" ht="33.75" customHeight="1">
      <c r="A41" s="62" t="s">
        <v>58</v>
      </c>
      <c r="B41" s="27"/>
      <c r="C41" s="28">
        <f t="shared" ref="C41:H41" si="4">SUM(C35:C40)</f>
        <v>520</v>
      </c>
      <c r="D41" s="29">
        <f t="shared" si="4"/>
        <v>60.38</v>
      </c>
      <c r="E41" s="29">
        <f t="shared" si="4"/>
        <v>17.330000000000002</v>
      </c>
      <c r="F41" s="29">
        <f t="shared" si="4"/>
        <v>18.519999999999996</v>
      </c>
      <c r="G41" s="29">
        <f t="shared" si="4"/>
        <v>68.66</v>
      </c>
      <c r="H41" s="29">
        <f t="shared" si="4"/>
        <v>520.76</v>
      </c>
      <c r="I41" s="7"/>
      <c r="J41" s="62" t="s">
        <v>58</v>
      </c>
      <c r="K41" s="77"/>
      <c r="L41" s="78">
        <v>584</v>
      </c>
      <c r="M41" s="79">
        <f>SUM(M35:M40)</f>
        <v>60.38</v>
      </c>
      <c r="N41" s="79">
        <f>SUM(N35:N40)</f>
        <v>19.91</v>
      </c>
      <c r="O41" s="79">
        <f>SUM(O35:O40)</f>
        <v>20.72</v>
      </c>
      <c r="P41" s="79">
        <f>SUM(P35:P40)</f>
        <v>69.050000000000011</v>
      </c>
      <c r="Q41" s="79">
        <f>SUM(Q35:Q40)</f>
        <v>486.72</v>
      </c>
      <c r="R41" s="80"/>
    </row>
    <row r="42" spans="1:18" ht="26.25" customHeight="1">
      <c r="A42" s="4"/>
      <c r="B42" s="4"/>
      <c r="C42" s="18"/>
      <c r="D42" s="22"/>
      <c r="E42" s="23"/>
      <c r="F42" s="23"/>
      <c r="G42" s="23"/>
      <c r="H42" s="23"/>
      <c r="I42" s="4"/>
      <c r="J42" s="4"/>
      <c r="K42" s="63"/>
      <c r="L42" s="63"/>
      <c r="M42" s="64"/>
      <c r="N42" s="64"/>
      <c r="O42" s="64"/>
      <c r="P42" s="64"/>
      <c r="Q42" s="64"/>
      <c r="R42" s="4"/>
    </row>
    <row r="43" spans="1:18" ht="18.75">
      <c r="A43" s="81"/>
      <c r="B43" s="40"/>
      <c r="C43" s="42"/>
      <c r="D43" s="42"/>
      <c r="E43" s="42"/>
      <c r="F43" s="42"/>
      <c r="G43" s="42"/>
      <c r="H43" s="42"/>
      <c r="I43" s="42"/>
      <c r="J43" s="81"/>
      <c r="K43" s="40"/>
      <c r="L43" s="40"/>
      <c r="M43" s="42"/>
      <c r="N43" s="42"/>
      <c r="O43" s="42"/>
      <c r="P43" s="42"/>
      <c r="Q43" s="42"/>
      <c r="R43" s="42"/>
    </row>
    <row r="44" spans="1:18" ht="18.75">
      <c r="A44" s="81"/>
      <c r="B44" s="40"/>
      <c r="C44" s="42"/>
      <c r="D44" s="42"/>
      <c r="E44" s="42"/>
      <c r="F44" s="42"/>
      <c r="G44" s="42"/>
      <c r="H44" s="42"/>
      <c r="I44" s="42"/>
      <c r="J44" s="81"/>
      <c r="K44" s="40" t="s">
        <v>83</v>
      </c>
      <c r="L44" s="40"/>
      <c r="M44" s="42"/>
      <c r="N44" s="68">
        <f>E11+E19+E26+E33+E41+N11+N19+N26+N33+N41</f>
        <v>159.97</v>
      </c>
      <c r="O44" s="68">
        <f>F11+F19+F26+F33+F41+O11+O19+O26+O33+O41</f>
        <v>156.83000000000001</v>
      </c>
      <c r="P44" s="68">
        <f>G11+G19+G26+G33+G41+P11+P19+P26+P33+P41</f>
        <v>618.40000000000009</v>
      </c>
      <c r="Q44" s="68">
        <f>H11+H19+H26+H33+H41+Q11+Q19+Q26+Q33+Q41</f>
        <v>4830.22</v>
      </c>
      <c r="R44" s="42"/>
    </row>
    <row r="45" spans="1:18" ht="18.75">
      <c r="A45" s="81"/>
      <c r="B45" s="40"/>
      <c r="C45" s="40"/>
      <c r="D45" s="42"/>
      <c r="E45" s="42"/>
      <c r="F45" s="42"/>
      <c r="G45" s="42"/>
      <c r="H45" s="42"/>
      <c r="I45" s="42"/>
      <c r="J45" s="81"/>
      <c r="K45" s="40"/>
      <c r="L45" s="40"/>
      <c r="M45" s="42"/>
      <c r="N45" s="68">
        <f>N44/10</f>
        <v>15.997</v>
      </c>
      <c r="O45" s="68">
        <f t="shared" ref="O45:Q45" si="5">O44/10</f>
        <v>15.683000000000002</v>
      </c>
      <c r="P45" s="68">
        <f t="shared" si="5"/>
        <v>61.840000000000011</v>
      </c>
      <c r="Q45" s="68">
        <f t="shared" si="5"/>
        <v>483.02200000000005</v>
      </c>
      <c r="R45" s="42"/>
    </row>
    <row r="46" spans="1:18" ht="18.75">
      <c r="A46" s="81"/>
      <c r="B46" s="40"/>
      <c r="C46" s="40"/>
      <c r="D46" s="42"/>
      <c r="E46" s="42"/>
      <c r="F46" s="42"/>
      <c r="G46" s="42"/>
      <c r="H46" s="42"/>
      <c r="I46" s="42"/>
      <c r="J46" s="81"/>
      <c r="K46" s="40" t="s">
        <v>23</v>
      </c>
      <c r="L46" s="40"/>
      <c r="M46" s="42"/>
      <c r="N46" s="67">
        <v>1</v>
      </c>
      <c r="O46" s="67">
        <v>1</v>
      </c>
      <c r="P46" s="67">
        <v>4</v>
      </c>
      <c r="Q46" s="42"/>
      <c r="R46" s="42"/>
    </row>
  </sheetData>
  <mergeCells count="16">
    <mergeCell ref="R3:R4"/>
    <mergeCell ref="B1:G1"/>
    <mergeCell ref="B2:Q2"/>
    <mergeCell ref="A3:A4"/>
    <mergeCell ref="B3:B4"/>
    <mergeCell ref="C3:C4"/>
    <mergeCell ref="D3:D4"/>
    <mergeCell ref="E3:G3"/>
    <mergeCell ref="H3:H4"/>
    <mergeCell ref="I3:I4"/>
    <mergeCell ref="J3:J4"/>
    <mergeCell ref="K3:K4"/>
    <mergeCell ref="L3:L4"/>
    <mergeCell ref="M3:M4"/>
    <mergeCell ref="N3:P3"/>
    <mergeCell ref="Q3:Q4"/>
  </mergeCells>
  <pageMargins left="0.7" right="0.7" top="0.75" bottom="0.75" header="0.3" footer="0.3"/>
  <pageSetup paperSize="9" scale="54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177"/>
  <sheetViews>
    <sheetView view="pageBreakPreview" topLeftCell="A40" zoomScale="60" zoomScaleNormal="100" workbookViewId="0">
      <selection activeCell="L55" sqref="L55:L59"/>
    </sheetView>
  </sheetViews>
  <sheetFormatPr defaultRowHeight="15"/>
  <cols>
    <col min="1" max="1" width="21.28515625" customWidth="1"/>
    <col min="2" max="2" width="38.5703125" customWidth="1"/>
    <col min="3" max="3" width="12.5703125" customWidth="1"/>
    <col min="4" max="5" width="9.42578125" style="1" bestFit="1" customWidth="1"/>
    <col min="6" max="6" width="10.7109375" style="1" customWidth="1"/>
    <col min="7" max="7" width="17.42578125" style="1" customWidth="1"/>
    <col min="8" max="8" width="10.28515625" customWidth="1"/>
    <col min="9" max="9" width="10.7109375" customWidth="1"/>
    <col min="10" max="10" width="22.140625" customWidth="1"/>
    <col min="11" max="11" width="39.85546875" customWidth="1"/>
    <col min="12" max="12" width="11.7109375" customWidth="1"/>
    <col min="13" max="14" width="9.42578125" style="1" bestFit="1" customWidth="1"/>
    <col min="15" max="15" width="10.5703125" style="1" customWidth="1"/>
    <col min="16" max="16" width="17.7109375" style="1" customWidth="1"/>
    <col min="17" max="17" width="10.28515625" customWidth="1"/>
    <col min="18" max="18" width="11" customWidth="1"/>
  </cols>
  <sheetData>
    <row r="1" spans="1:18" ht="18.75">
      <c r="A1" s="271"/>
      <c r="B1" s="357" t="s">
        <v>128</v>
      </c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271"/>
      <c r="R1" s="271"/>
    </row>
    <row r="2" spans="1:18" ht="31.5" customHeight="1">
      <c r="A2" s="346" t="s">
        <v>54</v>
      </c>
      <c r="B2" s="346" t="s">
        <v>55</v>
      </c>
      <c r="C2" s="346" t="s">
        <v>56</v>
      </c>
      <c r="D2" s="347" t="s">
        <v>2</v>
      </c>
      <c r="E2" s="347"/>
      <c r="F2" s="347"/>
      <c r="G2" s="345" t="s">
        <v>3</v>
      </c>
      <c r="H2" s="346" t="s">
        <v>0</v>
      </c>
      <c r="I2" s="345" t="s">
        <v>1</v>
      </c>
      <c r="J2" s="346" t="s">
        <v>54</v>
      </c>
      <c r="K2" s="346" t="s">
        <v>55</v>
      </c>
      <c r="L2" s="346" t="s">
        <v>56</v>
      </c>
      <c r="M2" s="347" t="s">
        <v>2</v>
      </c>
      <c r="N2" s="347"/>
      <c r="O2" s="347"/>
      <c r="P2" s="345" t="s">
        <v>3</v>
      </c>
      <c r="Q2" s="346" t="s">
        <v>0</v>
      </c>
      <c r="R2" s="345" t="s">
        <v>1</v>
      </c>
    </row>
    <row r="3" spans="1:18" ht="19.5" customHeight="1">
      <c r="A3" s="346"/>
      <c r="B3" s="346"/>
      <c r="C3" s="346"/>
      <c r="D3" s="269" t="s">
        <v>4</v>
      </c>
      <c r="E3" s="269" t="s">
        <v>5</v>
      </c>
      <c r="F3" s="269" t="s">
        <v>6</v>
      </c>
      <c r="G3" s="345"/>
      <c r="H3" s="346"/>
      <c r="I3" s="345"/>
      <c r="J3" s="346"/>
      <c r="K3" s="346"/>
      <c r="L3" s="346"/>
      <c r="M3" s="269" t="s">
        <v>4</v>
      </c>
      <c r="N3" s="269" t="s">
        <v>5</v>
      </c>
      <c r="O3" s="269" t="s">
        <v>6</v>
      </c>
      <c r="P3" s="345"/>
      <c r="Q3" s="346"/>
      <c r="R3" s="345"/>
    </row>
    <row r="4" spans="1:18" ht="24" customHeight="1">
      <c r="A4" s="179" t="s">
        <v>57</v>
      </c>
      <c r="B4" s="179"/>
      <c r="C4" s="97"/>
      <c r="D4" s="26"/>
      <c r="E4" s="26"/>
      <c r="F4" s="26"/>
      <c r="G4" s="97"/>
      <c r="H4" s="97"/>
      <c r="I4" s="97"/>
      <c r="J4" s="179" t="s">
        <v>63</v>
      </c>
      <c r="K4" s="179" t="s">
        <v>42</v>
      </c>
      <c r="L4" s="97"/>
      <c r="M4" s="26"/>
      <c r="N4" s="26"/>
      <c r="O4" s="26"/>
      <c r="P4" s="97"/>
      <c r="Q4" s="97"/>
      <c r="R4" s="97"/>
    </row>
    <row r="5" spans="1:18" ht="35.25" customHeight="1">
      <c r="A5" s="78" t="s">
        <v>42</v>
      </c>
      <c r="B5" s="194" t="s">
        <v>86</v>
      </c>
      <c r="C5" s="59">
        <v>150</v>
      </c>
      <c r="D5" s="57">
        <v>12.68</v>
      </c>
      <c r="E5" s="57">
        <v>15.24</v>
      </c>
      <c r="F5" s="57">
        <v>25.45</v>
      </c>
      <c r="G5" s="57">
        <v>225.5</v>
      </c>
      <c r="H5" s="46">
        <v>340</v>
      </c>
      <c r="I5" s="57">
        <v>50.54</v>
      </c>
      <c r="J5" s="78" t="s">
        <v>42</v>
      </c>
      <c r="K5" s="45" t="s">
        <v>11</v>
      </c>
      <c r="L5" s="59">
        <v>210</v>
      </c>
      <c r="M5" s="23">
        <v>14.42</v>
      </c>
      <c r="N5" s="23">
        <v>7.39</v>
      </c>
      <c r="O5" s="23">
        <v>32.909999999999997</v>
      </c>
      <c r="P5" s="26">
        <v>309.72000000000003</v>
      </c>
      <c r="Q5" s="46" t="s">
        <v>132</v>
      </c>
      <c r="R5" s="57">
        <v>52.56</v>
      </c>
    </row>
    <row r="6" spans="1:18" ht="36" customHeight="1">
      <c r="A6" s="46"/>
      <c r="B6" s="294" t="s">
        <v>185</v>
      </c>
      <c r="C6" s="295">
        <v>50</v>
      </c>
      <c r="D6" s="296">
        <v>1.83</v>
      </c>
      <c r="E6" s="296">
        <v>1.33</v>
      </c>
      <c r="F6" s="296">
        <v>9.1999999999999993</v>
      </c>
      <c r="G6" s="296">
        <v>73.5</v>
      </c>
      <c r="H6" s="46">
        <v>57</v>
      </c>
      <c r="I6" s="57">
        <v>16.47</v>
      </c>
      <c r="J6" s="46"/>
      <c r="K6" s="45" t="s">
        <v>76</v>
      </c>
      <c r="L6" s="59">
        <v>35</v>
      </c>
      <c r="M6" s="57">
        <v>0.88</v>
      </c>
      <c r="N6" s="47">
        <v>4.03</v>
      </c>
      <c r="O6" s="47">
        <v>3.64</v>
      </c>
      <c r="P6" s="47">
        <v>49.99</v>
      </c>
      <c r="Q6" s="302">
        <v>43</v>
      </c>
      <c r="R6" s="47">
        <v>5.92</v>
      </c>
    </row>
    <row r="7" spans="1:18" ht="26.25" customHeight="1">
      <c r="A7" s="46"/>
      <c r="B7" s="194" t="s">
        <v>188</v>
      </c>
      <c r="C7" s="59">
        <v>40</v>
      </c>
      <c r="D7" s="57">
        <v>2.6</v>
      </c>
      <c r="E7" s="57">
        <v>3.68</v>
      </c>
      <c r="F7" s="57">
        <v>12.86</v>
      </c>
      <c r="G7" s="57">
        <v>138.24</v>
      </c>
      <c r="H7" s="46"/>
      <c r="I7" s="57">
        <v>22.47</v>
      </c>
      <c r="J7" s="46"/>
      <c r="K7" s="45" t="s">
        <v>9</v>
      </c>
      <c r="L7" s="59" t="s">
        <v>25</v>
      </c>
      <c r="M7" s="57">
        <v>0.19</v>
      </c>
      <c r="N7" s="57">
        <v>0.04</v>
      </c>
      <c r="O7" s="57">
        <v>10.98</v>
      </c>
      <c r="P7" s="57">
        <v>43.9</v>
      </c>
      <c r="Q7" s="46">
        <v>685</v>
      </c>
      <c r="R7" s="57">
        <v>3.6</v>
      </c>
    </row>
    <row r="8" spans="1:18" ht="24" customHeight="1">
      <c r="A8" s="46"/>
      <c r="B8" s="45" t="s">
        <v>9</v>
      </c>
      <c r="C8" s="59" t="s">
        <v>25</v>
      </c>
      <c r="D8" s="57">
        <v>0.19</v>
      </c>
      <c r="E8" s="57">
        <v>0.04</v>
      </c>
      <c r="F8" s="57">
        <v>10.98</v>
      </c>
      <c r="G8" s="57">
        <v>43.9</v>
      </c>
      <c r="H8" s="46">
        <v>685</v>
      </c>
      <c r="I8" s="57">
        <v>3.6</v>
      </c>
      <c r="J8" s="46"/>
      <c r="K8" s="45" t="s">
        <v>174</v>
      </c>
      <c r="L8" s="59">
        <v>40</v>
      </c>
      <c r="M8" s="57">
        <v>3.04</v>
      </c>
      <c r="N8" s="57">
        <v>0.32</v>
      </c>
      <c r="O8" s="57">
        <v>23.2</v>
      </c>
      <c r="P8" s="57">
        <v>104.5</v>
      </c>
      <c r="Q8" s="46"/>
      <c r="R8" s="57">
        <v>2.92</v>
      </c>
    </row>
    <row r="9" spans="1:18" ht="25.5" customHeight="1">
      <c r="A9" s="46"/>
      <c r="B9" s="194" t="s">
        <v>174</v>
      </c>
      <c r="C9" s="59">
        <v>40</v>
      </c>
      <c r="D9" s="57">
        <v>3.04</v>
      </c>
      <c r="E9" s="57">
        <v>0.32</v>
      </c>
      <c r="F9" s="57">
        <v>23.2</v>
      </c>
      <c r="G9" s="57">
        <v>104.5</v>
      </c>
      <c r="H9" s="46"/>
      <c r="I9" s="57">
        <v>2.92</v>
      </c>
      <c r="J9" s="46"/>
      <c r="K9" s="45" t="s">
        <v>187</v>
      </c>
      <c r="L9" s="46">
        <v>80</v>
      </c>
      <c r="M9" s="47">
        <v>4.6399999999999997</v>
      </c>
      <c r="N9" s="47">
        <v>10.8</v>
      </c>
      <c r="O9" s="47">
        <v>20.65</v>
      </c>
      <c r="P9" s="47">
        <v>206.25</v>
      </c>
      <c r="Q9" s="46"/>
      <c r="R9" s="47">
        <v>31</v>
      </c>
    </row>
    <row r="10" spans="1:18" ht="23.25" customHeight="1">
      <c r="A10" s="222" t="s">
        <v>58</v>
      </c>
      <c r="B10" s="77"/>
      <c r="C10" s="78">
        <v>492</v>
      </c>
      <c r="D10" s="79">
        <f>SUM(D5:D9)</f>
        <v>20.34</v>
      </c>
      <c r="E10" s="79">
        <f>SUM(E5:E9)</f>
        <v>20.61</v>
      </c>
      <c r="F10" s="79">
        <f>SUM(F5:F9)</f>
        <v>81.69</v>
      </c>
      <c r="G10" s="79">
        <f>SUM(G5:G9)</f>
        <v>585.64</v>
      </c>
      <c r="H10" s="222"/>
      <c r="I10" s="79">
        <f>SUM(I5:I9)</f>
        <v>95.999999999999986</v>
      </c>
      <c r="J10" s="222" t="s">
        <v>58</v>
      </c>
      <c r="K10" s="45"/>
      <c r="L10" s="222">
        <v>577</v>
      </c>
      <c r="M10" s="79">
        <f>SUM(M5:M9)</f>
        <v>23.17</v>
      </c>
      <c r="N10" s="79">
        <f t="shared" ref="N10:P10" si="0">SUM(N5:N9)</f>
        <v>22.58</v>
      </c>
      <c r="O10" s="79">
        <f t="shared" si="0"/>
        <v>91.38</v>
      </c>
      <c r="P10" s="79">
        <f t="shared" si="0"/>
        <v>714.36</v>
      </c>
      <c r="Q10" s="46"/>
      <c r="R10" s="304">
        <f>SUM(R5:R9)</f>
        <v>96</v>
      </c>
    </row>
    <row r="11" spans="1:18" ht="40.5" customHeight="1">
      <c r="A11" s="204" t="s">
        <v>37</v>
      </c>
      <c r="B11" s="45" t="s">
        <v>78</v>
      </c>
      <c r="C11" s="46">
        <v>250</v>
      </c>
      <c r="D11" s="47">
        <v>8.3000000000000007</v>
      </c>
      <c r="E11" s="47">
        <v>5.73</v>
      </c>
      <c r="F11" s="47">
        <v>29.1</v>
      </c>
      <c r="G11" s="47">
        <v>166.43</v>
      </c>
      <c r="H11" s="46">
        <v>139</v>
      </c>
      <c r="I11" s="122">
        <v>24.13</v>
      </c>
      <c r="J11" s="204" t="s">
        <v>37</v>
      </c>
      <c r="K11" s="45" t="s">
        <v>78</v>
      </c>
      <c r="L11" s="46">
        <v>250</v>
      </c>
      <c r="M11" s="47">
        <v>8.3000000000000007</v>
      </c>
      <c r="N11" s="47">
        <v>5.73</v>
      </c>
      <c r="O11" s="47">
        <v>29.1</v>
      </c>
      <c r="P11" s="47">
        <v>166.43</v>
      </c>
      <c r="Q11" s="46">
        <v>139</v>
      </c>
      <c r="R11" s="122">
        <v>24.13</v>
      </c>
    </row>
    <row r="12" spans="1:18" ht="21" customHeight="1">
      <c r="A12" s="310"/>
      <c r="B12" s="194" t="s">
        <v>191</v>
      </c>
      <c r="C12" s="59">
        <v>90</v>
      </c>
      <c r="D12" s="47">
        <v>9.9</v>
      </c>
      <c r="E12" s="47">
        <v>12</v>
      </c>
      <c r="F12" s="47">
        <v>7.84</v>
      </c>
      <c r="G12" s="47">
        <v>238.02</v>
      </c>
      <c r="H12" s="46">
        <v>451</v>
      </c>
      <c r="I12" s="117">
        <v>47.5</v>
      </c>
      <c r="J12" s="170"/>
      <c r="K12" s="45" t="s">
        <v>126</v>
      </c>
      <c r="L12" s="46">
        <v>230</v>
      </c>
      <c r="M12" s="47">
        <v>10.69</v>
      </c>
      <c r="N12" s="47">
        <v>16.239999999999998</v>
      </c>
      <c r="O12" s="47">
        <v>27.14</v>
      </c>
      <c r="P12" s="47">
        <v>284.07</v>
      </c>
      <c r="Q12" s="46">
        <v>436</v>
      </c>
      <c r="R12" s="122">
        <v>55.13</v>
      </c>
    </row>
    <row r="13" spans="1:18" ht="36" customHeight="1">
      <c r="A13" s="310"/>
      <c r="B13" s="194" t="s">
        <v>34</v>
      </c>
      <c r="C13" s="59">
        <v>130</v>
      </c>
      <c r="D13" s="57">
        <v>3.72</v>
      </c>
      <c r="E13" s="57">
        <v>3.53</v>
      </c>
      <c r="F13" s="57">
        <v>21.83</v>
      </c>
      <c r="G13" s="57">
        <v>134.18</v>
      </c>
      <c r="H13" s="46">
        <v>510</v>
      </c>
      <c r="I13" s="57">
        <v>12.88</v>
      </c>
      <c r="J13" s="170"/>
      <c r="K13" s="374" t="s">
        <v>203</v>
      </c>
      <c r="L13" s="370">
        <v>35</v>
      </c>
      <c r="M13" s="371">
        <v>1.03</v>
      </c>
      <c r="N13" s="372">
        <v>7.0000000000000007E-2</v>
      </c>
      <c r="O13" s="372">
        <v>2.08</v>
      </c>
      <c r="P13" s="372">
        <v>12.95</v>
      </c>
      <c r="Q13" s="372"/>
      <c r="R13" s="373">
        <v>11.77</v>
      </c>
    </row>
    <row r="14" spans="1:18" ht="22.5" customHeight="1">
      <c r="A14" s="310"/>
      <c r="B14" s="45" t="s">
        <v>76</v>
      </c>
      <c r="C14" s="59">
        <v>40</v>
      </c>
      <c r="D14" s="57">
        <v>1</v>
      </c>
      <c r="E14" s="47">
        <v>4.6100000000000003</v>
      </c>
      <c r="F14" s="47">
        <v>4.16</v>
      </c>
      <c r="G14" s="47">
        <v>57.13</v>
      </c>
      <c r="H14" s="302">
        <v>43</v>
      </c>
      <c r="I14" s="122">
        <v>6.52</v>
      </c>
      <c r="J14" s="170"/>
      <c r="K14" s="55" t="s">
        <v>41</v>
      </c>
      <c r="L14" s="46">
        <v>200</v>
      </c>
      <c r="M14" s="47">
        <v>0.47</v>
      </c>
      <c r="N14" s="47">
        <v>0</v>
      </c>
      <c r="O14" s="47">
        <v>19.78</v>
      </c>
      <c r="P14" s="47">
        <v>112.68</v>
      </c>
      <c r="Q14" s="46">
        <v>639</v>
      </c>
      <c r="R14" s="122">
        <v>6.05</v>
      </c>
    </row>
    <row r="15" spans="1:18" ht="22.5" customHeight="1">
      <c r="A15" s="310"/>
      <c r="B15" s="55" t="s">
        <v>41</v>
      </c>
      <c r="C15" s="46">
        <v>200</v>
      </c>
      <c r="D15" s="47">
        <v>0.47</v>
      </c>
      <c r="E15" s="47">
        <v>0</v>
      </c>
      <c r="F15" s="47">
        <v>19.78</v>
      </c>
      <c r="G15" s="47">
        <v>112.68</v>
      </c>
      <c r="H15" s="46">
        <v>639</v>
      </c>
      <c r="I15" s="122">
        <v>6.05</v>
      </c>
      <c r="J15" s="170"/>
      <c r="K15" s="45" t="s">
        <v>174</v>
      </c>
      <c r="L15" s="59">
        <v>40</v>
      </c>
      <c r="M15" s="57">
        <v>3.04</v>
      </c>
      <c r="N15" s="57">
        <v>0.32</v>
      </c>
      <c r="O15" s="57">
        <v>23.2</v>
      </c>
      <c r="P15" s="57">
        <v>104.5</v>
      </c>
      <c r="Q15" s="46"/>
      <c r="R15" s="117">
        <v>2.92</v>
      </c>
    </row>
    <row r="16" spans="1:18" ht="22.5" customHeight="1">
      <c r="A16" s="310"/>
      <c r="B16" s="194" t="s">
        <v>174</v>
      </c>
      <c r="C16" s="59">
        <v>40</v>
      </c>
      <c r="D16" s="57">
        <v>3.04</v>
      </c>
      <c r="E16" s="57">
        <v>0.32</v>
      </c>
      <c r="F16" s="57">
        <v>23.2</v>
      </c>
      <c r="G16" s="57">
        <v>104.5</v>
      </c>
      <c r="H16" s="46"/>
      <c r="I16" s="117">
        <v>2.92</v>
      </c>
      <c r="J16" s="170"/>
      <c r="K16" s="45"/>
      <c r="L16" s="59"/>
      <c r="M16" s="57"/>
      <c r="N16" s="57"/>
      <c r="O16" s="57"/>
      <c r="P16" s="57"/>
      <c r="Q16" s="46"/>
      <c r="R16" s="117"/>
    </row>
    <row r="17" spans="1:18" ht="22.5" customHeight="1">
      <c r="A17" s="204" t="s">
        <v>75</v>
      </c>
      <c r="B17" s="77"/>
      <c r="C17" s="78">
        <f>SUM(C11:C16)</f>
        <v>750</v>
      </c>
      <c r="D17" s="79">
        <f>SUM(D11:D16)</f>
        <v>26.43</v>
      </c>
      <c r="E17" s="79">
        <f>SUM(E11:E16)</f>
        <v>26.19</v>
      </c>
      <c r="F17" s="79">
        <f>SUM(F11:F16)</f>
        <v>105.91</v>
      </c>
      <c r="G17" s="79">
        <f>SUM(G11:G16)</f>
        <v>812.94</v>
      </c>
      <c r="H17" s="78"/>
      <c r="I17" s="226">
        <f>SUM(I11:I16)</f>
        <v>99.999999999999986</v>
      </c>
      <c r="J17" s="198" t="s">
        <v>192</v>
      </c>
      <c r="K17" s="45"/>
      <c r="L17" s="222">
        <f>SUM(L11:L16)</f>
        <v>755</v>
      </c>
      <c r="M17" s="222">
        <f>SUM(M11:M16)</f>
        <v>23.53</v>
      </c>
      <c r="N17" s="222">
        <f>SUM(N11:N16)</f>
        <v>22.36</v>
      </c>
      <c r="O17" s="222">
        <f>SUM(O11:O16)</f>
        <v>101.3</v>
      </c>
      <c r="P17" s="222">
        <f>SUM(P11:P16)</f>
        <v>680.63</v>
      </c>
      <c r="Q17" s="78"/>
      <c r="R17" s="303">
        <f>SUM(R11:R16)</f>
        <v>100</v>
      </c>
    </row>
    <row r="18" spans="1:18" ht="18.75">
      <c r="A18" s="309" t="s">
        <v>43</v>
      </c>
      <c r="B18" s="178"/>
      <c r="C18" s="177">
        <f>C10+C17</f>
        <v>1242</v>
      </c>
      <c r="D18" s="177">
        <f t="shared" ref="D18:G18" si="1">D10+D17</f>
        <v>46.769999999999996</v>
      </c>
      <c r="E18" s="177">
        <f t="shared" si="1"/>
        <v>46.8</v>
      </c>
      <c r="F18" s="177">
        <f t="shared" si="1"/>
        <v>187.6</v>
      </c>
      <c r="G18" s="177">
        <f t="shared" si="1"/>
        <v>1398.58</v>
      </c>
      <c r="H18" s="190"/>
      <c r="I18" s="49">
        <f>I10+I17</f>
        <v>195.99999999999997</v>
      </c>
      <c r="J18" s="309" t="s">
        <v>75</v>
      </c>
      <c r="K18" s="180"/>
      <c r="L18" s="177">
        <f>L10+L17</f>
        <v>1332</v>
      </c>
      <c r="M18" s="177">
        <f t="shared" ref="M18:P18" si="2">M10+M17</f>
        <v>46.7</v>
      </c>
      <c r="N18" s="177">
        <f t="shared" si="2"/>
        <v>44.94</v>
      </c>
      <c r="O18" s="177">
        <f t="shared" si="2"/>
        <v>192.68</v>
      </c>
      <c r="P18" s="177">
        <f t="shared" si="2"/>
        <v>1394.99</v>
      </c>
      <c r="Q18" s="177"/>
      <c r="R18" s="49">
        <f>R10+R17</f>
        <v>196</v>
      </c>
    </row>
    <row r="19" spans="1:18" ht="22.5" customHeight="1">
      <c r="A19" s="179" t="s">
        <v>59</v>
      </c>
      <c r="B19" s="179"/>
      <c r="C19" s="192"/>
      <c r="D19" s="26"/>
      <c r="E19" s="26"/>
      <c r="F19" s="26"/>
      <c r="G19" s="97"/>
      <c r="H19" s="192"/>
      <c r="I19" s="97"/>
      <c r="J19" s="179" t="s">
        <v>64</v>
      </c>
      <c r="K19" s="179"/>
      <c r="L19" s="192"/>
      <c r="M19" s="26"/>
      <c r="N19" s="26"/>
      <c r="O19" s="26"/>
      <c r="P19" s="97"/>
      <c r="Q19" s="192"/>
      <c r="R19" s="97"/>
    </row>
    <row r="20" spans="1:18" ht="36.75" customHeight="1">
      <c r="A20" s="78" t="s">
        <v>42</v>
      </c>
      <c r="B20" s="194" t="s">
        <v>88</v>
      </c>
      <c r="C20" s="59" t="s">
        <v>127</v>
      </c>
      <c r="D20" s="57">
        <v>12.11</v>
      </c>
      <c r="E20" s="57">
        <v>12.48</v>
      </c>
      <c r="F20" s="57">
        <v>16.45</v>
      </c>
      <c r="G20" s="57">
        <v>188.56</v>
      </c>
      <c r="H20" s="46">
        <v>462</v>
      </c>
      <c r="I20" s="117">
        <v>55.82</v>
      </c>
      <c r="J20" s="197" t="s">
        <v>42</v>
      </c>
      <c r="K20" s="45" t="s">
        <v>77</v>
      </c>
      <c r="L20" s="46">
        <v>90</v>
      </c>
      <c r="M20" s="46">
        <v>9.16</v>
      </c>
      <c r="N20" s="46">
        <v>11.24</v>
      </c>
      <c r="O20" s="46">
        <v>10.67</v>
      </c>
      <c r="P20" s="46">
        <v>159.46</v>
      </c>
      <c r="Q20" s="46">
        <v>454</v>
      </c>
      <c r="R20" s="122">
        <v>49.26</v>
      </c>
    </row>
    <row r="21" spans="1:18" ht="26.25" customHeight="1">
      <c r="A21" s="25"/>
      <c r="B21" s="194" t="s">
        <v>12</v>
      </c>
      <c r="C21" s="46">
        <v>150</v>
      </c>
      <c r="D21" s="47">
        <v>4.32</v>
      </c>
      <c r="E21" s="47">
        <v>5.86</v>
      </c>
      <c r="F21" s="47">
        <v>32.799999999999997</v>
      </c>
      <c r="G21" s="47">
        <v>219.5</v>
      </c>
      <c r="H21" s="46">
        <v>332</v>
      </c>
      <c r="I21" s="122">
        <v>18.739999999999998</v>
      </c>
      <c r="J21" s="170"/>
      <c r="K21" s="45" t="s">
        <v>12</v>
      </c>
      <c r="L21" s="46">
        <v>150</v>
      </c>
      <c r="M21" s="47">
        <v>4.32</v>
      </c>
      <c r="N21" s="47">
        <v>5.86</v>
      </c>
      <c r="O21" s="47">
        <v>32.799999999999997</v>
      </c>
      <c r="P21" s="47">
        <v>219.5</v>
      </c>
      <c r="Q21" s="46">
        <v>332</v>
      </c>
      <c r="R21" s="122">
        <v>18.739999999999998</v>
      </c>
    </row>
    <row r="22" spans="1:18" ht="26.25" customHeight="1">
      <c r="A22" s="25"/>
      <c r="B22" s="369" t="s">
        <v>202</v>
      </c>
      <c r="C22" s="370">
        <v>25</v>
      </c>
      <c r="D22" s="371">
        <v>0.33</v>
      </c>
      <c r="E22" s="372">
        <v>0.04</v>
      </c>
      <c r="F22" s="372">
        <v>1.17</v>
      </c>
      <c r="G22" s="372">
        <v>6.25</v>
      </c>
      <c r="H22" s="372"/>
      <c r="I22" s="373">
        <v>9.35</v>
      </c>
      <c r="J22" s="170"/>
      <c r="K22" s="45" t="s">
        <v>153</v>
      </c>
      <c r="L22" s="46">
        <v>15</v>
      </c>
      <c r="M22" s="47">
        <v>0.55000000000000004</v>
      </c>
      <c r="N22" s="47">
        <v>0.37</v>
      </c>
      <c r="O22" s="47">
        <v>1.45</v>
      </c>
      <c r="P22" s="47">
        <v>11.1</v>
      </c>
      <c r="Q22" s="46" t="s">
        <v>189</v>
      </c>
      <c r="R22" s="122">
        <v>2</v>
      </c>
    </row>
    <row r="23" spans="1:18" ht="41.25" customHeight="1">
      <c r="A23" s="25"/>
      <c r="B23" s="45" t="s">
        <v>49</v>
      </c>
      <c r="C23" s="59">
        <v>200</v>
      </c>
      <c r="D23" s="57">
        <v>2.67</v>
      </c>
      <c r="E23" s="57">
        <v>3.48</v>
      </c>
      <c r="F23" s="57">
        <v>15.2</v>
      </c>
      <c r="G23" s="57">
        <v>91.2</v>
      </c>
      <c r="H23" s="46">
        <v>690</v>
      </c>
      <c r="I23" s="117">
        <v>8.8000000000000007</v>
      </c>
      <c r="J23" s="170"/>
      <c r="K23" s="374" t="s">
        <v>93</v>
      </c>
      <c r="L23" s="370">
        <v>40</v>
      </c>
      <c r="M23" s="371">
        <v>0.51</v>
      </c>
      <c r="N23" s="371">
        <v>4.0999999999999996</v>
      </c>
      <c r="O23" s="371">
        <v>3.47</v>
      </c>
      <c r="P23" s="371">
        <v>9.76</v>
      </c>
      <c r="Q23" s="375">
        <v>45</v>
      </c>
      <c r="R23" s="373">
        <v>14.28</v>
      </c>
    </row>
    <row r="24" spans="1:18" ht="42.75" customHeight="1">
      <c r="A24" s="25"/>
      <c r="B24" s="374" t="s">
        <v>174</v>
      </c>
      <c r="C24" s="370">
        <v>45</v>
      </c>
      <c r="D24" s="371">
        <v>3.42</v>
      </c>
      <c r="E24" s="371">
        <v>0.36</v>
      </c>
      <c r="F24" s="371">
        <v>26.1</v>
      </c>
      <c r="G24" s="371">
        <v>117.68</v>
      </c>
      <c r="H24" s="376"/>
      <c r="I24" s="377">
        <v>3.29</v>
      </c>
      <c r="J24" s="170"/>
      <c r="K24" s="45" t="s">
        <v>49</v>
      </c>
      <c r="L24" s="59">
        <v>200</v>
      </c>
      <c r="M24" s="57">
        <v>3.87</v>
      </c>
      <c r="N24" s="57">
        <v>3.48</v>
      </c>
      <c r="O24" s="57">
        <v>15.2</v>
      </c>
      <c r="P24" s="57">
        <v>91.2</v>
      </c>
      <c r="Q24" s="46">
        <v>690</v>
      </c>
      <c r="R24" s="117">
        <v>8.8000000000000007</v>
      </c>
    </row>
    <row r="25" spans="1:18" ht="24" customHeight="1">
      <c r="A25" s="25"/>
      <c r="B25" s="194"/>
      <c r="C25" s="59"/>
      <c r="D25" s="57"/>
      <c r="E25" s="57"/>
      <c r="F25" s="57"/>
      <c r="G25" s="57"/>
      <c r="H25" s="46"/>
      <c r="I25" s="117"/>
      <c r="J25" s="170"/>
      <c r="K25" s="45" t="s">
        <v>174</v>
      </c>
      <c r="L25" s="59">
        <v>40</v>
      </c>
      <c r="M25" s="57">
        <v>3.04</v>
      </c>
      <c r="N25" s="57">
        <v>0.32</v>
      </c>
      <c r="O25" s="57">
        <v>23.2</v>
      </c>
      <c r="P25" s="57">
        <v>104.5</v>
      </c>
      <c r="Q25" s="46"/>
      <c r="R25" s="117">
        <v>2.92</v>
      </c>
    </row>
    <row r="26" spans="1:18" ht="24" customHeight="1">
      <c r="A26" s="93" t="s">
        <v>58</v>
      </c>
      <c r="B26" s="77"/>
      <c r="C26" s="78">
        <v>590</v>
      </c>
      <c r="D26" s="79">
        <f>SUM(D20:D25)</f>
        <v>22.85</v>
      </c>
      <c r="E26" s="79">
        <f>SUM(E20:E25)</f>
        <v>22.22</v>
      </c>
      <c r="F26" s="79">
        <f>SUM(F20:F25)</f>
        <v>91.72</v>
      </c>
      <c r="G26" s="79">
        <f>SUM(G20:G25)</f>
        <v>623.19000000000005</v>
      </c>
      <c r="H26" s="78"/>
      <c r="I26" s="226">
        <f>SUM(I20:I25)</f>
        <v>96</v>
      </c>
      <c r="J26" s="198" t="s">
        <v>58</v>
      </c>
      <c r="K26" s="77"/>
      <c r="L26" s="78">
        <f>SUM(L20:L25)</f>
        <v>535</v>
      </c>
      <c r="M26" s="79">
        <f>SUM(M20:M25)</f>
        <v>21.45</v>
      </c>
      <c r="N26" s="79">
        <f>SUM(N20:N25)</f>
        <v>25.37</v>
      </c>
      <c r="O26" s="79">
        <f>SUM(O20:O25)</f>
        <v>86.79</v>
      </c>
      <c r="P26" s="79">
        <f>SUM(P20:P25)</f>
        <v>595.52</v>
      </c>
      <c r="Q26" s="78"/>
      <c r="R26" s="226">
        <f>SUM(R20:R25)</f>
        <v>96</v>
      </c>
    </row>
    <row r="27" spans="1:18" ht="37.5">
      <c r="A27" s="204" t="s">
        <v>37</v>
      </c>
      <c r="B27" s="237" t="s">
        <v>157</v>
      </c>
      <c r="C27" s="174">
        <v>250</v>
      </c>
      <c r="D27" s="175">
        <v>8.7799999999999994</v>
      </c>
      <c r="E27" s="175">
        <v>19.2</v>
      </c>
      <c r="F27" s="175">
        <v>16.05</v>
      </c>
      <c r="G27" s="175">
        <v>157.59</v>
      </c>
      <c r="H27" s="174">
        <v>140</v>
      </c>
      <c r="I27" s="176">
        <v>25.36</v>
      </c>
      <c r="J27" s="204" t="s">
        <v>37</v>
      </c>
      <c r="K27" s="237" t="s">
        <v>39</v>
      </c>
      <c r="L27" s="174">
        <v>250</v>
      </c>
      <c r="M27" s="175">
        <v>6.16</v>
      </c>
      <c r="N27" s="175">
        <v>7.91</v>
      </c>
      <c r="O27" s="175">
        <v>26.53</v>
      </c>
      <c r="P27" s="175">
        <v>208.6</v>
      </c>
      <c r="Q27" s="174">
        <v>138</v>
      </c>
      <c r="R27" s="176">
        <v>24.48</v>
      </c>
    </row>
    <row r="28" spans="1:18" ht="37.5">
      <c r="A28" s="311"/>
      <c r="B28" s="45" t="s">
        <v>11</v>
      </c>
      <c r="C28" s="59">
        <v>230</v>
      </c>
      <c r="D28" s="57">
        <v>12.79</v>
      </c>
      <c r="E28" s="57">
        <v>8.1</v>
      </c>
      <c r="F28" s="57">
        <v>36.04</v>
      </c>
      <c r="G28" s="47">
        <v>339.21</v>
      </c>
      <c r="H28" s="46" t="s">
        <v>132</v>
      </c>
      <c r="I28" s="117">
        <v>60.46</v>
      </c>
      <c r="J28" s="170"/>
      <c r="K28" s="45" t="s">
        <v>84</v>
      </c>
      <c r="L28" s="59" t="s">
        <v>193</v>
      </c>
      <c r="M28" s="57">
        <v>12.27</v>
      </c>
      <c r="N28" s="57">
        <v>12.11</v>
      </c>
      <c r="O28" s="57">
        <v>5.0599999999999996</v>
      </c>
      <c r="P28" s="57">
        <v>163.4</v>
      </c>
      <c r="Q28" s="46">
        <v>471</v>
      </c>
      <c r="R28" s="117">
        <v>47.69</v>
      </c>
    </row>
    <row r="29" spans="1:18" ht="26.25" customHeight="1">
      <c r="A29" s="116"/>
      <c r="B29" s="45" t="s">
        <v>137</v>
      </c>
      <c r="C29" s="59">
        <v>45</v>
      </c>
      <c r="D29" s="57">
        <v>0.68</v>
      </c>
      <c r="E29" s="47">
        <v>0.08</v>
      </c>
      <c r="F29" s="47">
        <v>3.9</v>
      </c>
      <c r="G29" s="47">
        <v>37.65</v>
      </c>
      <c r="H29" s="47" t="s">
        <v>138</v>
      </c>
      <c r="I29" s="47">
        <v>5.21</v>
      </c>
      <c r="J29" s="170"/>
      <c r="K29" s="45" t="s">
        <v>18</v>
      </c>
      <c r="L29" s="46">
        <v>130</v>
      </c>
      <c r="M29" s="47">
        <v>3</v>
      </c>
      <c r="N29" s="47">
        <v>4.16</v>
      </c>
      <c r="O29" s="47">
        <v>30.3</v>
      </c>
      <c r="P29" s="47">
        <v>170.65</v>
      </c>
      <c r="Q29" s="46">
        <v>512</v>
      </c>
      <c r="R29" s="117">
        <v>18.420000000000002</v>
      </c>
    </row>
    <row r="30" spans="1:18" ht="26.25" customHeight="1">
      <c r="A30" s="116"/>
      <c r="B30" s="55" t="s">
        <v>41</v>
      </c>
      <c r="C30" s="46">
        <v>200</v>
      </c>
      <c r="D30" s="47">
        <v>0.47</v>
      </c>
      <c r="E30" s="47">
        <v>0</v>
      </c>
      <c r="F30" s="47">
        <v>19.78</v>
      </c>
      <c r="G30" s="47">
        <v>112.68</v>
      </c>
      <c r="H30" s="46">
        <v>639</v>
      </c>
      <c r="I30" s="122">
        <v>6.05</v>
      </c>
      <c r="J30" s="170"/>
      <c r="K30" s="55" t="s">
        <v>32</v>
      </c>
      <c r="L30" s="46">
        <v>200</v>
      </c>
      <c r="M30" s="47">
        <v>0.23</v>
      </c>
      <c r="N30" s="47">
        <v>0.01</v>
      </c>
      <c r="O30" s="47">
        <v>12.27</v>
      </c>
      <c r="P30" s="47">
        <v>142.19999999999999</v>
      </c>
      <c r="Q30" s="46">
        <v>648</v>
      </c>
      <c r="R30" s="122">
        <v>6.49</v>
      </c>
    </row>
    <row r="31" spans="1:18" ht="24.75" customHeight="1">
      <c r="A31" s="116"/>
      <c r="B31" s="194" t="s">
        <v>174</v>
      </c>
      <c r="C31" s="59">
        <v>40</v>
      </c>
      <c r="D31" s="57">
        <v>3.04</v>
      </c>
      <c r="E31" s="57">
        <v>0.32</v>
      </c>
      <c r="F31" s="57">
        <v>23.2</v>
      </c>
      <c r="G31" s="57">
        <v>104.5</v>
      </c>
      <c r="H31" s="46"/>
      <c r="I31" s="117">
        <v>2.92</v>
      </c>
      <c r="J31" s="170"/>
      <c r="K31" s="45" t="s">
        <v>174</v>
      </c>
      <c r="L31" s="59">
        <v>40</v>
      </c>
      <c r="M31" s="57">
        <v>3.04</v>
      </c>
      <c r="N31" s="57">
        <v>0.32</v>
      </c>
      <c r="O31" s="57">
        <v>23.2</v>
      </c>
      <c r="P31" s="57">
        <v>104.5</v>
      </c>
      <c r="Q31" s="46"/>
      <c r="R31" s="117">
        <v>2.92</v>
      </c>
    </row>
    <row r="32" spans="1:18" ht="18.75">
      <c r="A32" s="204" t="s">
        <v>75</v>
      </c>
      <c r="B32" s="215"/>
      <c r="C32" s="312">
        <f>SUM(C27:C31)</f>
        <v>765</v>
      </c>
      <c r="D32" s="312">
        <f>SUM(D27:D31)</f>
        <v>25.759999999999998</v>
      </c>
      <c r="E32" s="312">
        <f>SUM(E27:E31)</f>
        <v>27.699999999999996</v>
      </c>
      <c r="F32" s="312">
        <f>SUM(F27:F31)</f>
        <v>98.970000000000013</v>
      </c>
      <c r="G32" s="312">
        <f>SUM(G27:G31)</f>
        <v>751.62999999999988</v>
      </c>
      <c r="H32" s="312"/>
      <c r="I32" s="313">
        <f>SUM(I27:I31)</f>
        <v>99.999999999999986</v>
      </c>
      <c r="J32" s="198" t="s">
        <v>192</v>
      </c>
      <c r="K32" s="77"/>
      <c r="L32" s="78">
        <v>730</v>
      </c>
      <c r="M32" s="79">
        <f>SUM(M27:M31)</f>
        <v>24.7</v>
      </c>
      <c r="N32" s="79">
        <f>SUM(N27:N31)</f>
        <v>24.51</v>
      </c>
      <c r="O32" s="79">
        <f>SUM(O27:O31)</f>
        <v>97.36</v>
      </c>
      <c r="P32" s="79">
        <f>SUM(P27:P31)</f>
        <v>789.34999999999991</v>
      </c>
      <c r="Q32" s="46"/>
      <c r="R32" s="226">
        <f>SUM(R27:R31)</f>
        <v>100</v>
      </c>
    </row>
    <row r="33" spans="1:19" ht="22.5" customHeight="1">
      <c r="A33" s="309" t="s">
        <v>43</v>
      </c>
      <c r="B33" s="178"/>
      <c r="C33" s="177">
        <f>C26+C32</f>
        <v>1355</v>
      </c>
      <c r="D33" s="177">
        <f t="shared" ref="D33:G33" si="3">D26+D32</f>
        <v>48.61</v>
      </c>
      <c r="E33" s="177">
        <f t="shared" si="3"/>
        <v>49.919999999999995</v>
      </c>
      <c r="F33" s="177">
        <f t="shared" si="3"/>
        <v>190.69</v>
      </c>
      <c r="G33" s="177">
        <f t="shared" si="3"/>
        <v>1374.82</v>
      </c>
      <c r="H33" s="190"/>
      <c r="I33" s="49">
        <f>I26+I32</f>
        <v>196</v>
      </c>
      <c r="J33" s="309" t="s">
        <v>75</v>
      </c>
      <c r="K33" s="178"/>
      <c r="L33" s="146">
        <f>L26+L32</f>
        <v>1265</v>
      </c>
      <c r="M33" s="29">
        <f t="shared" ref="M33:P33" si="4">M26+M32</f>
        <v>46.15</v>
      </c>
      <c r="N33" s="29">
        <f t="shared" si="4"/>
        <v>49.88</v>
      </c>
      <c r="O33" s="146">
        <f t="shared" si="4"/>
        <v>184.15</v>
      </c>
      <c r="P33" s="146">
        <f t="shared" si="4"/>
        <v>1384.87</v>
      </c>
      <c r="Q33" s="146"/>
      <c r="R33" s="29">
        <f>R26+R32</f>
        <v>196</v>
      </c>
    </row>
    <row r="34" spans="1:19" ht="24" customHeight="1">
      <c r="A34" s="179" t="s">
        <v>60</v>
      </c>
      <c r="B34" s="179"/>
      <c r="C34" s="192"/>
      <c r="D34" s="26"/>
      <c r="E34" s="26"/>
      <c r="F34" s="26"/>
      <c r="G34" s="97"/>
      <c r="H34" s="192"/>
      <c r="I34" s="97"/>
      <c r="J34" s="179" t="s">
        <v>65</v>
      </c>
      <c r="K34" s="179"/>
      <c r="L34" s="192"/>
      <c r="M34" s="26"/>
      <c r="N34" s="26"/>
      <c r="O34" s="26"/>
      <c r="P34" s="97"/>
      <c r="Q34" s="192"/>
      <c r="R34" s="97"/>
    </row>
    <row r="35" spans="1:19" ht="39.75" customHeight="1">
      <c r="A35" s="78" t="s">
        <v>42</v>
      </c>
      <c r="B35" s="194" t="s">
        <v>148</v>
      </c>
      <c r="C35" s="59">
        <v>220</v>
      </c>
      <c r="D35" s="57">
        <v>8.0299999999999994</v>
      </c>
      <c r="E35" s="57">
        <v>7.15</v>
      </c>
      <c r="F35" s="57">
        <v>42.46</v>
      </c>
      <c r="G35" s="57">
        <v>302.39</v>
      </c>
      <c r="H35" s="46" t="s">
        <v>149</v>
      </c>
      <c r="I35" s="57">
        <v>26.02</v>
      </c>
      <c r="J35" s="78" t="s">
        <v>42</v>
      </c>
      <c r="K35" s="45" t="s">
        <v>15</v>
      </c>
      <c r="L35" s="46">
        <v>200</v>
      </c>
      <c r="M35" s="47">
        <v>12.62</v>
      </c>
      <c r="N35" s="47">
        <v>11.87</v>
      </c>
      <c r="O35" s="47">
        <v>25</v>
      </c>
      <c r="P35" s="47">
        <v>208</v>
      </c>
      <c r="Q35" s="46">
        <v>302</v>
      </c>
      <c r="R35" s="47">
        <v>26.4</v>
      </c>
    </row>
    <row r="36" spans="1:19" ht="39" customHeight="1">
      <c r="A36" s="46"/>
      <c r="B36" s="45" t="s">
        <v>150</v>
      </c>
      <c r="C36" s="46" t="s">
        <v>7</v>
      </c>
      <c r="D36" s="47">
        <v>14.81</v>
      </c>
      <c r="E36" s="47">
        <v>15.75</v>
      </c>
      <c r="F36" s="47">
        <v>39.880000000000003</v>
      </c>
      <c r="G36" s="47">
        <v>336</v>
      </c>
      <c r="H36" s="46">
        <v>315</v>
      </c>
      <c r="I36" s="47">
        <v>66.38</v>
      </c>
      <c r="J36" s="46"/>
      <c r="K36" s="11" t="s">
        <v>147</v>
      </c>
      <c r="L36" s="16">
        <v>120</v>
      </c>
      <c r="M36" s="305">
        <v>5.07</v>
      </c>
      <c r="N36" s="305">
        <v>6.35</v>
      </c>
      <c r="O36" s="305">
        <v>41.35</v>
      </c>
      <c r="P36" s="305">
        <v>245</v>
      </c>
      <c r="Q36" s="16">
        <v>489</v>
      </c>
      <c r="R36" s="305">
        <v>43.42</v>
      </c>
    </row>
    <row r="37" spans="1:19" ht="25.5" customHeight="1">
      <c r="A37" s="46"/>
      <c r="B37" s="194" t="s">
        <v>9</v>
      </c>
      <c r="C37" s="59" t="s">
        <v>25</v>
      </c>
      <c r="D37" s="57">
        <v>0.19</v>
      </c>
      <c r="E37" s="57">
        <v>0.04</v>
      </c>
      <c r="F37" s="57">
        <v>10.98</v>
      </c>
      <c r="G37" s="57">
        <v>43.9</v>
      </c>
      <c r="H37" s="46">
        <v>685</v>
      </c>
      <c r="I37" s="57">
        <v>3.6</v>
      </c>
      <c r="J37" s="46"/>
      <c r="K37" s="45" t="s">
        <v>26</v>
      </c>
      <c r="L37" s="59">
        <v>200</v>
      </c>
      <c r="M37" s="57">
        <v>1.1399999999999999</v>
      </c>
      <c r="N37" s="57">
        <v>0.66</v>
      </c>
      <c r="O37" s="57">
        <v>6.82</v>
      </c>
      <c r="P37" s="57">
        <v>37.799999999999997</v>
      </c>
      <c r="Q37" s="46">
        <v>692</v>
      </c>
      <c r="R37" s="57">
        <v>4.18</v>
      </c>
    </row>
    <row r="38" spans="1:19" ht="24" customHeight="1">
      <c r="A38" s="46"/>
      <c r="B38" s="194"/>
      <c r="C38" s="59"/>
      <c r="D38" s="57"/>
      <c r="E38" s="57"/>
      <c r="F38" s="57"/>
      <c r="G38" s="47"/>
      <c r="H38" s="46"/>
      <c r="I38" s="57"/>
      <c r="J38" s="46"/>
      <c r="K38" s="45" t="s">
        <v>97</v>
      </c>
      <c r="L38" s="59">
        <v>165</v>
      </c>
      <c r="M38" s="57">
        <v>0.66</v>
      </c>
      <c r="N38" s="57">
        <v>0.66</v>
      </c>
      <c r="O38" s="57">
        <v>5.09</v>
      </c>
      <c r="P38" s="57">
        <v>73.260000000000005</v>
      </c>
      <c r="Q38" s="46">
        <v>386</v>
      </c>
      <c r="R38" s="57">
        <v>22</v>
      </c>
    </row>
    <row r="39" spans="1:19" ht="24.75" customHeight="1">
      <c r="A39" s="222" t="s">
        <v>58</v>
      </c>
      <c r="B39" s="77"/>
      <c r="C39" s="78">
        <v>602</v>
      </c>
      <c r="D39" s="79">
        <f>SUM(D34:D38)</f>
        <v>23.03</v>
      </c>
      <c r="E39" s="79">
        <f>SUM(E34:E38)</f>
        <v>22.939999999999998</v>
      </c>
      <c r="F39" s="79">
        <f>SUM(F34:F38)</f>
        <v>93.320000000000007</v>
      </c>
      <c r="G39" s="79">
        <f>SUM(G34:G38)</f>
        <v>682.29</v>
      </c>
      <c r="H39" s="46"/>
      <c r="I39" s="79">
        <f>SUM(I35:I38)</f>
        <v>95.999999999999986</v>
      </c>
      <c r="J39" s="222" t="s">
        <v>58</v>
      </c>
      <c r="K39" s="55"/>
      <c r="L39" s="78">
        <f>SUM(L35:L38)</f>
        <v>685</v>
      </c>
      <c r="M39" s="79">
        <f>SUM(M34:M38)</f>
        <v>19.489999999999998</v>
      </c>
      <c r="N39" s="79">
        <f>SUM(N34:N38)</f>
        <v>19.54</v>
      </c>
      <c r="O39" s="79">
        <f>SUM(O34:O38)</f>
        <v>78.259999999999991</v>
      </c>
      <c r="P39" s="79">
        <f>SUM(P34:P38)</f>
        <v>564.06000000000006</v>
      </c>
      <c r="Q39" s="46"/>
      <c r="R39" s="79">
        <f>SUM(R35:R38)</f>
        <v>96</v>
      </c>
    </row>
    <row r="40" spans="1:19" ht="24.75" customHeight="1">
      <c r="A40" s="204" t="s">
        <v>37</v>
      </c>
      <c r="B40" s="45" t="s">
        <v>29</v>
      </c>
      <c r="C40" s="46">
        <v>250</v>
      </c>
      <c r="D40" s="47">
        <v>4.8</v>
      </c>
      <c r="E40" s="47">
        <v>6.71</v>
      </c>
      <c r="F40" s="47">
        <v>10.4</v>
      </c>
      <c r="G40" s="47">
        <v>195</v>
      </c>
      <c r="H40" s="46">
        <v>110</v>
      </c>
      <c r="I40" s="122">
        <v>27.45</v>
      </c>
      <c r="J40" s="204" t="s">
        <v>37</v>
      </c>
      <c r="K40" s="45" t="s">
        <v>29</v>
      </c>
      <c r="L40" s="46">
        <v>250</v>
      </c>
      <c r="M40" s="47">
        <v>4.8</v>
      </c>
      <c r="N40" s="47">
        <v>6.71</v>
      </c>
      <c r="O40" s="47">
        <v>10.4</v>
      </c>
      <c r="P40" s="47">
        <v>195</v>
      </c>
      <c r="Q40" s="46">
        <v>110</v>
      </c>
      <c r="R40" s="122">
        <v>27.45</v>
      </c>
      <c r="S40" s="271"/>
    </row>
    <row r="41" spans="1:19" ht="21" customHeight="1">
      <c r="A41" s="311"/>
      <c r="B41" s="45" t="s">
        <v>194</v>
      </c>
      <c r="C41" s="46">
        <v>110</v>
      </c>
      <c r="D41" s="47">
        <v>6.87</v>
      </c>
      <c r="E41" s="47">
        <v>7.69</v>
      </c>
      <c r="F41" s="47">
        <v>5.63</v>
      </c>
      <c r="G41" s="47">
        <v>139.91999999999999</v>
      </c>
      <c r="H41" s="46">
        <v>491</v>
      </c>
      <c r="I41" s="122">
        <v>42.09</v>
      </c>
      <c r="J41" s="170"/>
      <c r="K41" s="45" t="s">
        <v>194</v>
      </c>
      <c r="L41" s="46">
        <v>110</v>
      </c>
      <c r="M41" s="47">
        <v>6.87</v>
      </c>
      <c r="N41" s="47">
        <v>7.69</v>
      </c>
      <c r="O41" s="47">
        <v>5.63</v>
      </c>
      <c r="P41" s="47">
        <v>139.91999999999999</v>
      </c>
      <c r="Q41" s="46">
        <v>491</v>
      </c>
      <c r="R41" s="122">
        <v>42.09</v>
      </c>
    </row>
    <row r="42" spans="1:19" ht="21" customHeight="1">
      <c r="A42" s="116"/>
      <c r="B42" s="45" t="s">
        <v>152</v>
      </c>
      <c r="C42" s="59">
        <v>150</v>
      </c>
      <c r="D42" s="57">
        <v>4.43</v>
      </c>
      <c r="E42" s="57">
        <v>5.27</v>
      </c>
      <c r="F42" s="57">
        <v>20.49</v>
      </c>
      <c r="G42" s="57">
        <v>187.13</v>
      </c>
      <c r="H42" s="46">
        <v>510</v>
      </c>
      <c r="I42" s="117">
        <v>10.38</v>
      </c>
      <c r="J42" s="170"/>
      <c r="K42" s="194" t="s">
        <v>34</v>
      </c>
      <c r="L42" s="59">
        <v>150</v>
      </c>
      <c r="M42" s="57">
        <v>4.3</v>
      </c>
      <c r="N42" s="57">
        <v>4.08</v>
      </c>
      <c r="O42" s="57">
        <v>25.18</v>
      </c>
      <c r="P42" s="57">
        <v>154.83000000000001</v>
      </c>
      <c r="Q42" s="46">
        <v>510</v>
      </c>
      <c r="R42" s="117">
        <v>14.58</v>
      </c>
    </row>
    <row r="43" spans="1:19" ht="36" customHeight="1">
      <c r="A43" s="116"/>
      <c r="B43" s="374" t="s">
        <v>203</v>
      </c>
      <c r="C43" s="370">
        <v>35</v>
      </c>
      <c r="D43" s="371">
        <v>1.03</v>
      </c>
      <c r="E43" s="372">
        <v>7.0000000000000007E-2</v>
      </c>
      <c r="F43" s="372">
        <v>2.08</v>
      </c>
      <c r="G43" s="372">
        <v>12.95</v>
      </c>
      <c r="H43" s="372"/>
      <c r="I43" s="373">
        <v>11.77</v>
      </c>
      <c r="J43" s="170"/>
      <c r="K43" s="194" t="s">
        <v>195</v>
      </c>
      <c r="L43" s="59">
        <v>30</v>
      </c>
      <c r="M43" s="57">
        <v>0.4</v>
      </c>
      <c r="N43" s="57">
        <v>2</v>
      </c>
      <c r="O43" s="57">
        <v>2.0499999999999998</v>
      </c>
      <c r="P43" s="57">
        <v>18.8</v>
      </c>
      <c r="Q43" s="46" t="s">
        <v>196</v>
      </c>
      <c r="R43" s="117">
        <v>6.62</v>
      </c>
    </row>
    <row r="44" spans="1:19" ht="22.5" customHeight="1">
      <c r="A44" s="116"/>
      <c r="B44" s="55" t="s">
        <v>41</v>
      </c>
      <c r="C44" s="46">
        <v>200</v>
      </c>
      <c r="D44" s="47">
        <v>0.47</v>
      </c>
      <c r="E44" s="47">
        <v>0</v>
      </c>
      <c r="F44" s="47">
        <v>19.78</v>
      </c>
      <c r="G44" s="47">
        <v>112.68</v>
      </c>
      <c r="H44" s="46">
        <v>639</v>
      </c>
      <c r="I44" s="122">
        <v>6.05</v>
      </c>
      <c r="J44" s="170"/>
      <c r="K44" s="55" t="s">
        <v>41</v>
      </c>
      <c r="L44" s="46">
        <v>200</v>
      </c>
      <c r="M44" s="47">
        <v>0.47</v>
      </c>
      <c r="N44" s="47">
        <v>0</v>
      </c>
      <c r="O44" s="47">
        <v>19.78</v>
      </c>
      <c r="P44" s="47">
        <v>112.68</v>
      </c>
      <c r="Q44" s="46">
        <v>639</v>
      </c>
      <c r="R44" s="122">
        <v>6.05</v>
      </c>
    </row>
    <row r="45" spans="1:19" ht="22.5" customHeight="1">
      <c r="A45" s="116"/>
      <c r="B45" s="45" t="s">
        <v>174</v>
      </c>
      <c r="C45" s="59">
        <v>31</v>
      </c>
      <c r="D45" s="57">
        <v>2.36</v>
      </c>
      <c r="E45" s="57">
        <v>0.25</v>
      </c>
      <c r="F45" s="57">
        <v>17.98</v>
      </c>
      <c r="G45" s="57">
        <v>80.98</v>
      </c>
      <c r="H45" s="46"/>
      <c r="I45" s="117">
        <v>2.2599999999999998</v>
      </c>
      <c r="J45" s="170"/>
      <c r="K45" s="45" t="s">
        <v>174</v>
      </c>
      <c r="L45" s="59">
        <v>44</v>
      </c>
      <c r="M45" s="57">
        <v>3.34</v>
      </c>
      <c r="N45" s="57">
        <v>0.35</v>
      </c>
      <c r="O45" s="57">
        <v>25.52</v>
      </c>
      <c r="P45" s="57">
        <v>114.95</v>
      </c>
      <c r="Q45" s="46"/>
      <c r="R45" s="117">
        <v>3.21</v>
      </c>
    </row>
    <row r="46" spans="1:19" ht="22.5" customHeight="1">
      <c r="A46" s="204" t="s">
        <v>192</v>
      </c>
      <c r="B46" s="77"/>
      <c r="C46" s="78">
        <f>SUM(C40:C45)</f>
        <v>776</v>
      </c>
      <c r="D46" s="79">
        <f>SUM(D40:D45)</f>
        <v>19.96</v>
      </c>
      <c r="E46" s="79">
        <f>SUM(E40:E45)</f>
        <v>19.990000000000002</v>
      </c>
      <c r="F46" s="79">
        <f>SUM(F40:F45)</f>
        <v>76.36</v>
      </c>
      <c r="G46" s="79">
        <f>SUM(G40:G45)</f>
        <v>728.66000000000008</v>
      </c>
      <c r="H46" s="78"/>
      <c r="I46" s="226">
        <f>SUM(I40:I45)</f>
        <v>100</v>
      </c>
      <c r="J46" s="198" t="s">
        <v>192</v>
      </c>
      <c r="K46" s="77"/>
      <c r="L46" s="78">
        <f>SUM(L40:L45)</f>
        <v>784</v>
      </c>
      <c r="M46" s="78">
        <f>SUM(M40:M45)</f>
        <v>20.179999999999996</v>
      </c>
      <c r="N46" s="78">
        <f>SUM(N40:N45)</f>
        <v>20.830000000000002</v>
      </c>
      <c r="O46" s="78">
        <f>SUM(O40:O45)</f>
        <v>88.56</v>
      </c>
      <c r="P46" s="78">
        <f>SUM(P40:P45)</f>
        <v>736.18000000000006</v>
      </c>
      <c r="Q46" s="78"/>
      <c r="R46" s="226">
        <f>SUM(R40:R45)</f>
        <v>100</v>
      </c>
    </row>
    <row r="47" spans="1:19" ht="22.5" customHeight="1">
      <c r="A47" s="309" t="s">
        <v>43</v>
      </c>
      <c r="B47" s="180"/>
      <c r="C47" s="193">
        <f>C39+C46</f>
        <v>1378</v>
      </c>
      <c r="D47" s="193">
        <f t="shared" ref="D47:G47" si="5">D39+D46</f>
        <v>42.99</v>
      </c>
      <c r="E47" s="193">
        <f t="shared" si="5"/>
        <v>42.93</v>
      </c>
      <c r="F47" s="193">
        <f t="shared" si="5"/>
        <v>169.68</v>
      </c>
      <c r="G47" s="193">
        <f t="shared" si="5"/>
        <v>1410.95</v>
      </c>
      <c r="H47" s="146"/>
      <c r="I47" s="49">
        <f>I39+I46</f>
        <v>196</v>
      </c>
      <c r="J47" s="309" t="s">
        <v>43</v>
      </c>
      <c r="K47" s="179"/>
      <c r="L47" s="322">
        <f>L39+L46</f>
        <v>1469</v>
      </c>
      <c r="M47" s="322">
        <f t="shared" ref="M47:P47" si="6">M39+M46</f>
        <v>39.669999999999995</v>
      </c>
      <c r="N47" s="322">
        <f t="shared" si="6"/>
        <v>40.370000000000005</v>
      </c>
      <c r="O47" s="322">
        <f t="shared" si="6"/>
        <v>166.82</v>
      </c>
      <c r="P47" s="322">
        <f t="shared" si="6"/>
        <v>1300.2400000000002</v>
      </c>
      <c r="Q47" s="322"/>
      <c r="R47" s="179">
        <f>R39+R46</f>
        <v>196</v>
      </c>
    </row>
    <row r="48" spans="1:19" ht="22.5" customHeight="1">
      <c r="A48" s="179" t="s">
        <v>61</v>
      </c>
      <c r="B48" s="180"/>
      <c r="C48" s="193"/>
      <c r="D48" s="193"/>
      <c r="E48" s="193"/>
      <c r="F48" s="193"/>
      <c r="G48" s="193"/>
      <c r="H48" s="146"/>
      <c r="I48" s="49"/>
      <c r="J48" s="179" t="s">
        <v>66</v>
      </c>
      <c r="K48" s="179"/>
      <c r="L48" s="192"/>
      <c r="M48" s="26"/>
      <c r="N48" s="26"/>
      <c r="O48" s="26"/>
      <c r="P48" s="97"/>
      <c r="Q48" s="192"/>
      <c r="R48" s="97"/>
    </row>
    <row r="49" spans="1:19" ht="27" customHeight="1">
      <c r="A49" s="78" t="s">
        <v>42</v>
      </c>
      <c r="B49" s="194" t="s">
        <v>135</v>
      </c>
      <c r="C49" s="46" t="s">
        <v>53</v>
      </c>
      <c r="D49" s="47">
        <v>13.92</v>
      </c>
      <c r="E49" s="47">
        <v>11.65</v>
      </c>
      <c r="F49" s="47">
        <v>15.37</v>
      </c>
      <c r="G49" s="47">
        <v>198.11</v>
      </c>
      <c r="H49" s="46">
        <v>437</v>
      </c>
      <c r="I49" s="122">
        <v>54.82</v>
      </c>
      <c r="J49" s="78" t="s">
        <v>42</v>
      </c>
      <c r="K49" s="45" t="s">
        <v>154</v>
      </c>
      <c r="L49" s="46" t="s">
        <v>190</v>
      </c>
      <c r="M49" s="47">
        <v>10.36</v>
      </c>
      <c r="N49" s="47">
        <v>13.75</v>
      </c>
      <c r="O49" s="47">
        <v>7.02</v>
      </c>
      <c r="P49" s="47">
        <v>196.63</v>
      </c>
      <c r="Q49" s="46" t="s">
        <v>156</v>
      </c>
      <c r="R49" s="47">
        <v>62.76</v>
      </c>
    </row>
    <row r="50" spans="1:19" ht="37.5" customHeight="1">
      <c r="A50" s="95"/>
      <c r="B50" s="194" t="s">
        <v>34</v>
      </c>
      <c r="C50" s="59">
        <v>160</v>
      </c>
      <c r="D50" s="57">
        <v>3.09</v>
      </c>
      <c r="E50" s="57">
        <v>3.7</v>
      </c>
      <c r="F50" s="57">
        <v>37.520000000000003</v>
      </c>
      <c r="G50" s="57">
        <v>240.85</v>
      </c>
      <c r="H50" s="46">
        <v>510</v>
      </c>
      <c r="I50" s="117">
        <v>16.579999999999998</v>
      </c>
      <c r="J50" s="46"/>
      <c r="K50" s="45" t="s">
        <v>17</v>
      </c>
      <c r="L50" s="59">
        <v>150</v>
      </c>
      <c r="M50" s="57">
        <v>7.96</v>
      </c>
      <c r="N50" s="57">
        <v>8.68</v>
      </c>
      <c r="O50" s="57">
        <v>37.18</v>
      </c>
      <c r="P50" s="57">
        <v>246</v>
      </c>
      <c r="Q50" s="46">
        <v>508</v>
      </c>
      <c r="R50" s="57">
        <v>20.45</v>
      </c>
    </row>
    <row r="51" spans="1:19" ht="35.25" customHeight="1">
      <c r="A51" s="78"/>
      <c r="B51" s="374" t="s">
        <v>93</v>
      </c>
      <c r="C51" s="370">
        <v>50</v>
      </c>
      <c r="D51" s="371">
        <v>0.64</v>
      </c>
      <c r="E51" s="371">
        <v>5.13</v>
      </c>
      <c r="F51" s="371">
        <v>4.34</v>
      </c>
      <c r="G51" s="371">
        <v>12.2</v>
      </c>
      <c r="H51" s="375">
        <v>45</v>
      </c>
      <c r="I51" s="373">
        <v>17.5</v>
      </c>
      <c r="J51" s="46"/>
      <c r="K51" s="45" t="s">
        <v>137</v>
      </c>
      <c r="L51" s="59">
        <v>40</v>
      </c>
      <c r="M51" s="57">
        <v>0.6</v>
      </c>
      <c r="N51" s="47">
        <v>7.0000000000000007E-2</v>
      </c>
      <c r="O51" s="47">
        <v>11.47</v>
      </c>
      <c r="P51" s="47">
        <v>50.2</v>
      </c>
      <c r="Q51" s="47" t="s">
        <v>138</v>
      </c>
      <c r="R51" s="47">
        <v>6.27</v>
      </c>
    </row>
    <row r="52" spans="1:19" ht="23.25" customHeight="1">
      <c r="A52" s="46"/>
      <c r="B52" s="45" t="s">
        <v>26</v>
      </c>
      <c r="C52" s="59">
        <v>200</v>
      </c>
      <c r="D52" s="57">
        <v>1.1399999999999999</v>
      </c>
      <c r="E52" s="57">
        <v>0.66</v>
      </c>
      <c r="F52" s="57">
        <v>6.82</v>
      </c>
      <c r="G52" s="57">
        <v>37.799999999999997</v>
      </c>
      <c r="H52" s="46">
        <v>692</v>
      </c>
      <c r="I52" s="117">
        <v>4.18</v>
      </c>
      <c r="J52" s="46"/>
      <c r="K52" s="45" t="s">
        <v>9</v>
      </c>
      <c r="L52" s="59" t="s">
        <v>25</v>
      </c>
      <c r="M52" s="57">
        <v>0.19</v>
      </c>
      <c r="N52" s="57">
        <v>0.04</v>
      </c>
      <c r="O52" s="57">
        <v>10.98</v>
      </c>
      <c r="P52" s="57">
        <v>29.27</v>
      </c>
      <c r="Q52" s="46">
        <v>685</v>
      </c>
      <c r="R52" s="57">
        <v>3.6</v>
      </c>
    </row>
    <row r="53" spans="1:19" ht="25.5" customHeight="1">
      <c r="A53" s="46"/>
      <c r="B53" s="194" t="s">
        <v>174</v>
      </c>
      <c r="C53" s="59">
        <v>40</v>
      </c>
      <c r="D53" s="57">
        <v>3.04</v>
      </c>
      <c r="E53" s="57">
        <v>0.32</v>
      </c>
      <c r="F53" s="57">
        <v>23.2</v>
      </c>
      <c r="G53" s="57">
        <v>104.5</v>
      </c>
      <c r="H53" s="46"/>
      <c r="I53" s="117">
        <v>2.92</v>
      </c>
      <c r="J53" s="46"/>
      <c r="K53" s="45" t="s">
        <v>174</v>
      </c>
      <c r="L53" s="59">
        <v>40</v>
      </c>
      <c r="M53" s="57">
        <v>3.04</v>
      </c>
      <c r="N53" s="57">
        <v>0.32</v>
      </c>
      <c r="O53" s="57">
        <v>23.2</v>
      </c>
      <c r="P53" s="57">
        <v>104.5</v>
      </c>
      <c r="Q53" s="46"/>
      <c r="R53" s="57">
        <v>2.92</v>
      </c>
    </row>
    <row r="54" spans="1:19" ht="38.25" customHeight="1">
      <c r="A54" s="222" t="s">
        <v>58</v>
      </c>
      <c r="B54" s="298"/>
      <c r="C54" s="299">
        <v>550</v>
      </c>
      <c r="D54" s="79">
        <f>SUM(D49:D53)</f>
        <v>21.83</v>
      </c>
      <c r="E54" s="79">
        <f>SUM(E49:E53)</f>
        <v>21.46</v>
      </c>
      <c r="F54" s="79">
        <f>SUM(F49:F53)</f>
        <v>87.250000000000014</v>
      </c>
      <c r="G54" s="79">
        <f>SUM(G49:G53)</f>
        <v>593.46</v>
      </c>
      <c r="H54" s="78"/>
      <c r="I54" s="226">
        <f>SUM(I49:I53)</f>
        <v>96.000000000000014</v>
      </c>
      <c r="J54" s="222" t="s">
        <v>58</v>
      </c>
      <c r="K54" s="77"/>
      <c r="L54" s="78">
        <v>572</v>
      </c>
      <c r="M54" s="79">
        <f>SUM(M49:M53)</f>
        <v>22.150000000000002</v>
      </c>
      <c r="N54" s="79">
        <f>SUM(N49:N53)</f>
        <v>22.86</v>
      </c>
      <c r="O54" s="79">
        <f>SUM(O49:O53)</f>
        <v>89.850000000000009</v>
      </c>
      <c r="P54" s="79">
        <f>SUM(P49:P53)</f>
        <v>626.6</v>
      </c>
      <c r="Q54" s="222"/>
      <c r="R54" s="79">
        <f>SUM(R49:R53)</f>
        <v>95.999999999999986</v>
      </c>
    </row>
    <row r="55" spans="1:19" ht="22.5" customHeight="1">
      <c r="A55" s="204" t="s">
        <v>37</v>
      </c>
      <c r="B55" s="45" t="s">
        <v>28</v>
      </c>
      <c r="C55" s="46">
        <v>250</v>
      </c>
      <c r="D55" s="47">
        <v>3.62</v>
      </c>
      <c r="E55" s="47">
        <v>5.85</v>
      </c>
      <c r="F55" s="47">
        <v>21.4</v>
      </c>
      <c r="G55" s="47">
        <v>145.52000000000001</v>
      </c>
      <c r="H55" s="46">
        <v>155</v>
      </c>
      <c r="I55" s="122">
        <v>21.42</v>
      </c>
      <c r="J55" s="204" t="s">
        <v>37</v>
      </c>
      <c r="K55" s="45" t="s">
        <v>28</v>
      </c>
      <c r="L55" s="46">
        <v>250</v>
      </c>
      <c r="M55" s="47">
        <v>3.62</v>
      </c>
      <c r="N55" s="47">
        <v>5.85</v>
      </c>
      <c r="O55" s="47">
        <v>21.4</v>
      </c>
      <c r="P55" s="47">
        <v>145.52000000000001</v>
      </c>
      <c r="Q55" s="46">
        <v>155</v>
      </c>
      <c r="R55" s="122">
        <v>21.42</v>
      </c>
      <c r="S55" s="271"/>
    </row>
    <row r="56" spans="1:19" ht="22.5" customHeight="1">
      <c r="A56" s="314"/>
      <c r="B56" s="45" t="s">
        <v>48</v>
      </c>
      <c r="C56" s="59">
        <v>90</v>
      </c>
      <c r="D56" s="57">
        <v>12.16</v>
      </c>
      <c r="E56" s="57">
        <v>11.98</v>
      </c>
      <c r="F56" s="57">
        <v>13.25</v>
      </c>
      <c r="G56" s="57">
        <v>197.52</v>
      </c>
      <c r="H56" s="46">
        <v>500</v>
      </c>
      <c r="I56" s="117">
        <v>48.92</v>
      </c>
      <c r="J56" s="170"/>
      <c r="K56" s="374" t="s">
        <v>11</v>
      </c>
      <c r="L56" s="370">
        <v>220</v>
      </c>
      <c r="M56" s="371">
        <v>12.23</v>
      </c>
      <c r="N56" s="371">
        <v>7.75</v>
      </c>
      <c r="O56" s="371">
        <v>34.47</v>
      </c>
      <c r="P56" s="372">
        <v>324.45999999999998</v>
      </c>
      <c r="Q56" s="376" t="s">
        <v>132</v>
      </c>
      <c r="R56" s="377">
        <v>57.52</v>
      </c>
    </row>
    <row r="57" spans="1:19" ht="39.75" customHeight="1">
      <c r="A57" s="170"/>
      <c r="B57" s="45" t="s">
        <v>17</v>
      </c>
      <c r="C57" s="59">
        <v>130</v>
      </c>
      <c r="D57" s="57">
        <v>6.9</v>
      </c>
      <c r="E57" s="57">
        <v>7.52</v>
      </c>
      <c r="F57" s="57">
        <v>32.22</v>
      </c>
      <c r="G57" s="57">
        <v>213.2</v>
      </c>
      <c r="H57" s="46">
        <v>508</v>
      </c>
      <c r="I57" s="57">
        <v>18.25</v>
      </c>
      <c r="J57" s="170"/>
      <c r="K57" s="374" t="s">
        <v>93</v>
      </c>
      <c r="L57" s="370">
        <v>35</v>
      </c>
      <c r="M57" s="371">
        <v>0.45</v>
      </c>
      <c r="N57" s="371">
        <v>3.6</v>
      </c>
      <c r="O57" s="371">
        <v>3.04</v>
      </c>
      <c r="P57" s="371">
        <v>8.5399999999999991</v>
      </c>
      <c r="Q57" s="375">
        <v>45</v>
      </c>
      <c r="R57" s="373">
        <v>12.09</v>
      </c>
    </row>
    <row r="58" spans="1:19" ht="18.75">
      <c r="A58" s="116"/>
      <c r="B58" s="45" t="s">
        <v>153</v>
      </c>
      <c r="C58" s="46">
        <v>15</v>
      </c>
      <c r="D58" s="47">
        <v>0.55000000000000004</v>
      </c>
      <c r="E58" s="47">
        <v>0.37</v>
      </c>
      <c r="F58" s="47">
        <v>1.45</v>
      </c>
      <c r="G58" s="47">
        <v>11.1</v>
      </c>
      <c r="H58" s="46" t="s">
        <v>189</v>
      </c>
      <c r="I58" s="47">
        <v>2</v>
      </c>
      <c r="J58" s="170"/>
      <c r="K58" s="55" t="s">
        <v>41</v>
      </c>
      <c r="L58" s="46">
        <v>200</v>
      </c>
      <c r="M58" s="47">
        <v>0.47</v>
      </c>
      <c r="N58" s="47">
        <v>0</v>
      </c>
      <c r="O58" s="47">
        <v>19.78</v>
      </c>
      <c r="P58" s="47">
        <v>112.68</v>
      </c>
      <c r="Q58" s="46">
        <v>639</v>
      </c>
      <c r="R58" s="122">
        <v>6.05</v>
      </c>
    </row>
    <row r="59" spans="1:19" ht="21.75" customHeight="1">
      <c r="A59" s="116"/>
      <c r="B59" s="55" t="s">
        <v>32</v>
      </c>
      <c r="C59" s="46">
        <v>200</v>
      </c>
      <c r="D59" s="47">
        <v>0.23</v>
      </c>
      <c r="E59" s="47">
        <v>0.01</v>
      </c>
      <c r="F59" s="47">
        <v>12.27</v>
      </c>
      <c r="G59" s="47">
        <v>142.19999999999999</v>
      </c>
      <c r="H59" s="46">
        <v>648</v>
      </c>
      <c r="I59" s="122">
        <v>6.49</v>
      </c>
      <c r="J59" s="170"/>
      <c r="K59" s="45" t="s">
        <v>174</v>
      </c>
      <c r="L59" s="59">
        <v>40</v>
      </c>
      <c r="M59" s="57">
        <v>3.04</v>
      </c>
      <c r="N59" s="57">
        <v>0.32</v>
      </c>
      <c r="O59" s="57">
        <v>23.2</v>
      </c>
      <c r="P59" s="57">
        <v>104.5</v>
      </c>
      <c r="Q59" s="46"/>
      <c r="R59" s="57">
        <v>2.92</v>
      </c>
    </row>
    <row r="60" spans="1:19" ht="18.75" customHeight="1">
      <c r="A60" s="204"/>
      <c r="B60" s="45" t="s">
        <v>174</v>
      </c>
      <c r="C60" s="59">
        <v>40</v>
      </c>
      <c r="D60" s="57">
        <v>3.04</v>
      </c>
      <c r="E60" s="57">
        <v>0.32</v>
      </c>
      <c r="F60" s="57">
        <v>23.2</v>
      </c>
      <c r="G60" s="57">
        <v>104.5</v>
      </c>
      <c r="H60" s="46"/>
      <c r="I60" s="117">
        <v>2.92</v>
      </c>
      <c r="J60" s="170"/>
      <c r="K60" s="45"/>
      <c r="L60" s="59"/>
      <c r="M60" s="57"/>
      <c r="N60" s="57"/>
      <c r="O60" s="57"/>
      <c r="P60" s="57"/>
      <c r="Q60" s="46"/>
      <c r="R60" s="117"/>
    </row>
    <row r="61" spans="1:19" ht="23.25" customHeight="1">
      <c r="A61" s="204" t="s">
        <v>192</v>
      </c>
      <c r="B61" s="77"/>
      <c r="C61" s="78">
        <f>SUM(C55:C60)</f>
        <v>725</v>
      </c>
      <c r="D61" s="79">
        <f>SUM(D55:D60)</f>
        <v>26.5</v>
      </c>
      <c r="E61" s="79">
        <f>SUM(E55:E60)</f>
        <v>26.05</v>
      </c>
      <c r="F61" s="79">
        <f>SUM(F55:F60)</f>
        <v>103.79</v>
      </c>
      <c r="G61" s="79">
        <f>SUM(G55:G60)</f>
        <v>814.04</v>
      </c>
      <c r="H61" s="78"/>
      <c r="I61" s="226">
        <f>SUM(I55:I60)</f>
        <v>100</v>
      </c>
      <c r="J61" s="198" t="s">
        <v>192</v>
      </c>
      <c r="K61" s="77"/>
      <c r="L61" s="78">
        <f>SUM(L55:L60)</f>
        <v>745</v>
      </c>
      <c r="M61" s="79">
        <f>SUM(M55:M60)</f>
        <v>19.809999999999999</v>
      </c>
      <c r="N61" s="79">
        <f>SUM(N55:N60)</f>
        <v>17.52</v>
      </c>
      <c r="O61" s="79">
        <f>SUM(O55:O60)</f>
        <v>101.89</v>
      </c>
      <c r="P61" s="79">
        <f>SUM(P55:P60)</f>
        <v>695.7</v>
      </c>
      <c r="Q61" s="78"/>
      <c r="R61" s="226">
        <f>SUM(R55:R60)</f>
        <v>100</v>
      </c>
    </row>
    <row r="62" spans="1:19" ht="24.75" customHeight="1">
      <c r="A62" s="309" t="s">
        <v>43</v>
      </c>
      <c r="B62" s="178"/>
      <c r="C62" s="177">
        <f>C54+C61</f>
        <v>1275</v>
      </c>
      <c r="D62" s="177">
        <f t="shared" ref="D62:G62" si="7">D54+D61</f>
        <v>48.33</v>
      </c>
      <c r="E62" s="177">
        <f t="shared" si="7"/>
        <v>47.510000000000005</v>
      </c>
      <c r="F62" s="177">
        <f t="shared" si="7"/>
        <v>191.04000000000002</v>
      </c>
      <c r="G62" s="177">
        <f t="shared" si="7"/>
        <v>1407.5</v>
      </c>
      <c r="H62" s="190"/>
      <c r="I62" s="49">
        <f>I54+I61</f>
        <v>196</v>
      </c>
      <c r="J62" s="309" t="s">
        <v>75</v>
      </c>
      <c r="K62" s="178"/>
      <c r="L62" s="177">
        <f>L54+L61</f>
        <v>1317</v>
      </c>
      <c r="M62" s="177">
        <f t="shared" ref="M62:P62" si="8">M54+M61</f>
        <v>41.96</v>
      </c>
      <c r="N62" s="177">
        <f t="shared" si="8"/>
        <v>40.379999999999995</v>
      </c>
      <c r="O62" s="177">
        <f t="shared" si="8"/>
        <v>191.74</v>
      </c>
      <c r="P62" s="177">
        <f t="shared" si="8"/>
        <v>1322.3000000000002</v>
      </c>
      <c r="Q62" s="191"/>
      <c r="R62" s="49">
        <f>R54+R61</f>
        <v>196</v>
      </c>
    </row>
    <row r="63" spans="1:19" ht="24" customHeight="1">
      <c r="A63" s="179" t="s">
        <v>62</v>
      </c>
      <c r="B63" s="179"/>
      <c r="C63" s="192"/>
      <c r="D63" s="26"/>
      <c r="E63" s="26"/>
      <c r="F63" s="26"/>
      <c r="G63" s="97"/>
      <c r="H63" s="192"/>
      <c r="I63" s="97"/>
      <c r="J63" s="179" t="s">
        <v>67</v>
      </c>
      <c r="K63" s="179"/>
      <c r="L63" s="192"/>
      <c r="M63" s="26"/>
      <c r="N63" s="26"/>
      <c r="O63" s="26"/>
      <c r="P63" s="97"/>
      <c r="Q63" s="192"/>
      <c r="R63" s="97"/>
    </row>
    <row r="64" spans="1:19" ht="45" customHeight="1">
      <c r="A64" s="78" t="s">
        <v>42</v>
      </c>
      <c r="B64" s="194" t="s">
        <v>19</v>
      </c>
      <c r="C64" s="46">
        <v>90</v>
      </c>
      <c r="D64" s="47">
        <v>12.54</v>
      </c>
      <c r="E64" s="47">
        <v>12.43</v>
      </c>
      <c r="F64" s="47">
        <v>20.95</v>
      </c>
      <c r="G64" s="47">
        <v>197.38</v>
      </c>
      <c r="H64" s="46">
        <v>498</v>
      </c>
      <c r="I64" s="122">
        <v>49.69</v>
      </c>
      <c r="J64" s="197" t="s">
        <v>42</v>
      </c>
      <c r="K64" s="374" t="s">
        <v>136</v>
      </c>
      <c r="L64" s="376" t="s">
        <v>204</v>
      </c>
      <c r="M64" s="372">
        <v>10.55</v>
      </c>
      <c r="N64" s="372">
        <v>11.16</v>
      </c>
      <c r="O64" s="372">
        <v>24.09</v>
      </c>
      <c r="P64" s="372">
        <v>183.2</v>
      </c>
      <c r="Q64" s="376">
        <v>374</v>
      </c>
      <c r="R64" s="373">
        <v>51.67</v>
      </c>
    </row>
    <row r="65" spans="1:19" ht="23.25" customHeight="1">
      <c r="A65" s="46"/>
      <c r="B65" s="194" t="s">
        <v>22</v>
      </c>
      <c r="C65" s="59">
        <v>150</v>
      </c>
      <c r="D65" s="57">
        <v>3.8</v>
      </c>
      <c r="E65" s="57">
        <v>6.8</v>
      </c>
      <c r="F65" s="57">
        <v>22.21</v>
      </c>
      <c r="G65" s="57">
        <v>231.4</v>
      </c>
      <c r="H65" s="46">
        <v>520</v>
      </c>
      <c r="I65" s="117">
        <v>26.52</v>
      </c>
      <c r="J65" s="197"/>
      <c r="K65" s="45" t="s">
        <v>22</v>
      </c>
      <c r="L65" s="59">
        <v>150</v>
      </c>
      <c r="M65" s="57">
        <v>3.8</v>
      </c>
      <c r="N65" s="57">
        <v>6.8</v>
      </c>
      <c r="O65" s="57">
        <v>22.21</v>
      </c>
      <c r="P65" s="57">
        <v>231.4</v>
      </c>
      <c r="Q65" s="46">
        <v>520</v>
      </c>
      <c r="R65" s="117">
        <v>26.52</v>
      </c>
    </row>
    <row r="66" spans="1:19" ht="27" customHeight="1">
      <c r="A66" s="46"/>
      <c r="B66" s="369" t="s">
        <v>202</v>
      </c>
      <c r="C66" s="370">
        <v>35</v>
      </c>
      <c r="D66" s="371">
        <v>0.47</v>
      </c>
      <c r="E66" s="372">
        <v>0.06</v>
      </c>
      <c r="F66" s="372">
        <v>1.63</v>
      </c>
      <c r="G66" s="372">
        <v>8.75</v>
      </c>
      <c r="H66" s="372"/>
      <c r="I66" s="373">
        <v>13.27</v>
      </c>
      <c r="J66" s="236"/>
      <c r="K66" s="369" t="s">
        <v>202</v>
      </c>
      <c r="L66" s="370">
        <v>30</v>
      </c>
      <c r="M66" s="371">
        <v>0.4</v>
      </c>
      <c r="N66" s="372">
        <v>0.05</v>
      </c>
      <c r="O66" s="372">
        <v>0.99</v>
      </c>
      <c r="P66" s="372">
        <v>7.5</v>
      </c>
      <c r="Q66" s="372"/>
      <c r="R66" s="373">
        <v>11.27</v>
      </c>
    </row>
    <row r="67" spans="1:19" s="8" customFormat="1" ht="30" customHeight="1">
      <c r="A67" s="222"/>
      <c r="B67" s="194" t="s">
        <v>9</v>
      </c>
      <c r="C67" s="59" t="s">
        <v>25</v>
      </c>
      <c r="D67" s="57">
        <v>0.19</v>
      </c>
      <c r="E67" s="57">
        <v>0.04</v>
      </c>
      <c r="F67" s="57">
        <v>10.98</v>
      </c>
      <c r="G67" s="57">
        <v>43.9</v>
      </c>
      <c r="H67" s="46">
        <v>685</v>
      </c>
      <c r="I67" s="117">
        <v>3.6</v>
      </c>
      <c r="J67" s="197"/>
      <c r="K67" s="45" t="s">
        <v>9</v>
      </c>
      <c r="L67" s="59" t="s">
        <v>25</v>
      </c>
      <c r="M67" s="57">
        <v>0.19</v>
      </c>
      <c r="N67" s="57">
        <v>0.04</v>
      </c>
      <c r="O67" s="57">
        <v>6.42</v>
      </c>
      <c r="P67" s="57">
        <v>43.9</v>
      </c>
      <c r="Q67" s="46" t="s">
        <v>111</v>
      </c>
      <c r="R67" s="117">
        <v>3.6</v>
      </c>
    </row>
    <row r="68" spans="1:19" ht="22.5" customHeight="1">
      <c r="A68" s="46"/>
      <c r="B68" s="194" t="s">
        <v>174</v>
      </c>
      <c r="C68" s="59">
        <v>40</v>
      </c>
      <c r="D68" s="57">
        <v>3.04</v>
      </c>
      <c r="E68" s="57">
        <v>0.32</v>
      </c>
      <c r="F68" s="57">
        <v>23.2</v>
      </c>
      <c r="G68" s="57">
        <v>104.5</v>
      </c>
      <c r="H68" s="46"/>
      <c r="I68" s="117">
        <v>2.92</v>
      </c>
      <c r="J68" s="170"/>
      <c r="K68" s="45" t="s">
        <v>174</v>
      </c>
      <c r="L68" s="59">
        <v>40</v>
      </c>
      <c r="M68" s="57">
        <v>3.04</v>
      </c>
      <c r="N68" s="57">
        <v>0.32</v>
      </c>
      <c r="O68" s="57">
        <v>23.2</v>
      </c>
      <c r="P68" s="57">
        <v>104.5</v>
      </c>
      <c r="Q68" s="46"/>
      <c r="R68" s="117">
        <v>2.94</v>
      </c>
    </row>
    <row r="69" spans="1:19" ht="24" customHeight="1">
      <c r="A69" s="222" t="s">
        <v>58</v>
      </c>
      <c r="B69" s="298"/>
      <c r="C69" s="78">
        <v>527</v>
      </c>
      <c r="D69" s="79">
        <f>SUM(D63:D68)</f>
        <v>20.04</v>
      </c>
      <c r="E69" s="79">
        <f>SUM(E63:E68)</f>
        <v>19.649999999999999</v>
      </c>
      <c r="F69" s="79">
        <f>SUM(F63:F68)</f>
        <v>78.97</v>
      </c>
      <c r="G69" s="79">
        <f>SUM(G63:G68)</f>
        <v>585.92999999999995</v>
      </c>
      <c r="H69" s="46"/>
      <c r="I69" s="79">
        <f>SUM(I64:I68)</f>
        <v>95.999999999999986</v>
      </c>
      <c r="J69" s="222" t="s">
        <v>58</v>
      </c>
      <c r="K69" s="77"/>
      <c r="L69" s="78">
        <v>532</v>
      </c>
      <c r="M69" s="79">
        <f>SUM(M64:M68)</f>
        <v>17.98</v>
      </c>
      <c r="N69" s="79">
        <f>SUM(N64:N68)</f>
        <v>18.37</v>
      </c>
      <c r="O69" s="79">
        <f>SUM(O64:O68)</f>
        <v>76.91</v>
      </c>
      <c r="P69" s="79">
        <f>SUM(P64:P68)</f>
        <v>570.5</v>
      </c>
      <c r="Q69" s="78"/>
      <c r="R69" s="79">
        <f>SUM(R64:R68)</f>
        <v>95.999999999999986</v>
      </c>
    </row>
    <row r="70" spans="1:19" ht="37.5">
      <c r="A70" s="93" t="s">
        <v>37</v>
      </c>
      <c r="B70" s="45" t="s">
        <v>197</v>
      </c>
      <c r="C70" s="46">
        <v>250</v>
      </c>
      <c r="D70" s="47">
        <v>6.58</v>
      </c>
      <c r="E70" s="47">
        <v>9.5399999999999991</v>
      </c>
      <c r="F70" s="47">
        <v>26.86</v>
      </c>
      <c r="G70" s="47">
        <v>229.18</v>
      </c>
      <c r="H70" s="46">
        <v>138</v>
      </c>
      <c r="I70" s="47">
        <v>24.85</v>
      </c>
      <c r="J70" s="93" t="s">
        <v>37</v>
      </c>
      <c r="K70" s="45" t="s">
        <v>99</v>
      </c>
      <c r="L70" s="46">
        <v>250</v>
      </c>
      <c r="M70" s="47">
        <v>6.25</v>
      </c>
      <c r="N70" s="47">
        <v>7.6</v>
      </c>
      <c r="O70" s="47">
        <v>20.079999999999998</v>
      </c>
      <c r="P70" s="47">
        <v>223.38</v>
      </c>
      <c r="Q70" s="46" t="s">
        <v>100</v>
      </c>
      <c r="R70" s="47">
        <v>25.51</v>
      </c>
      <c r="S70" s="271"/>
    </row>
    <row r="71" spans="1:19" ht="21.75" customHeight="1">
      <c r="A71" s="310"/>
      <c r="B71" s="194" t="s">
        <v>184</v>
      </c>
      <c r="C71" s="46">
        <v>210</v>
      </c>
      <c r="D71" s="47">
        <v>12.68</v>
      </c>
      <c r="E71" s="47">
        <v>13.72</v>
      </c>
      <c r="F71" s="47">
        <v>29.31</v>
      </c>
      <c r="G71" s="47">
        <v>306.85000000000002</v>
      </c>
      <c r="H71" s="46">
        <v>455</v>
      </c>
      <c r="I71" s="122">
        <v>52.97</v>
      </c>
      <c r="J71" s="116"/>
      <c r="K71" s="45" t="s">
        <v>19</v>
      </c>
      <c r="L71" s="46">
        <v>90</v>
      </c>
      <c r="M71" s="47">
        <v>12.54</v>
      </c>
      <c r="N71" s="47">
        <v>12.43</v>
      </c>
      <c r="O71" s="47">
        <v>20.95</v>
      </c>
      <c r="P71" s="47">
        <v>197.38</v>
      </c>
      <c r="Q71" s="46">
        <v>498</v>
      </c>
      <c r="R71" s="122">
        <v>49.61</v>
      </c>
    </row>
    <row r="72" spans="1:19" ht="22.5" customHeight="1">
      <c r="A72" s="310"/>
      <c r="B72" s="369" t="s">
        <v>80</v>
      </c>
      <c r="C72" s="370">
        <v>50</v>
      </c>
      <c r="D72" s="371">
        <v>0.59</v>
      </c>
      <c r="E72" s="372">
        <v>0.89</v>
      </c>
      <c r="F72" s="372">
        <v>3.34</v>
      </c>
      <c r="G72" s="372">
        <v>55.93</v>
      </c>
      <c r="H72" s="378">
        <v>71</v>
      </c>
      <c r="I72" s="373">
        <v>13.21</v>
      </c>
      <c r="J72" s="170"/>
      <c r="K72" s="194" t="s">
        <v>12</v>
      </c>
      <c r="L72" s="46">
        <v>120</v>
      </c>
      <c r="M72" s="47">
        <v>3.46</v>
      </c>
      <c r="N72" s="47">
        <v>4.6900000000000004</v>
      </c>
      <c r="O72" s="47">
        <v>26.24</v>
      </c>
      <c r="P72" s="47">
        <v>175.6</v>
      </c>
      <c r="Q72" s="46">
        <v>332</v>
      </c>
      <c r="R72" s="47">
        <v>13.74</v>
      </c>
    </row>
    <row r="73" spans="1:19" ht="22.5" customHeight="1">
      <c r="A73" s="310"/>
      <c r="B73" s="55" t="s">
        <v>41</v>
      </c>
      <c r="C73" s="46">
        <v>200</v>
      </c>
      <c r="D73" s="47">
        <v>0.47</v>
      </c>
      <c r="E73" s="47">
        <v>0</v>
      </c>
      <c r="F73" s="47">
        <v>19.78</v>
      </c>
      <c r="G73" s="47">
        <v>112.68</v>
      </c>
      <c r="H73" s="46">
        <v>639</v>
      </c>
      <c r="I73" s="122">
        <v>6.05</v>
      </c>
      <c r="J73" s="170"/>
      <c r="K73" s="45" t="s">
        <v>27</v>
      </c>
      <c r="L73" s="59">
        <v>20</v>
      </c>
      <c r="M73" s="57">
        <v>0.55000000000000004</v>
      </c>
      <c r="N73" s="57">
        <v>0.37</v>
      </c>
      <c r="O73" s="57">
        <v>1.46</v>
      </c>
      <c r="P73" s="57">
        <v>11.1</v>
      </c>
      <c r="Q73" s="46">
        <v>588</v>
      </c>
      <c r="R73" s="57">
        <v>2.17</v>
      </c>
    </row>
    <row r="74" spans="1:19" ht="23.25" customHeight="1">
      <c r="A74" s="310"/>
      <c r="B74" s="194" t="s">
        <v>174</v>
      </c>
      <c r="C74" s="59">
        <v>40</v>
      </c>
      <c r="D74" s="57">
        <v>3.04</v>
      </c>
      <c r="E74" s="57">
        <v>0.32</v>
      </c>
      <c r="F74" s="57">
        <v>23.2</v>
      </c>
      <c r="G74" s="57">
        <v>104.5</v>
      </c>
      <c r="H74" s="46"/>
      <c r="I74" s="117">
        <v>2.92</v>
      </c>
      <c r="J74" s="116"/>
      <c r="K74" s="55" t="s">
        <v>41</v>
      </c>
      <c r="L74" s="46">
        <v>200</v>
      </c>
      <c r="M74" s="47">
        <v>0.47</v>
      </c>
      <c r="N74" s="47">
        <v>0</v>
      </c>
      <c r="O74" s="47">
        <v>19.78</v>
      </c>
      <c r="P74" s="47">
        <v>112.68</v>
      </c>
      <c r="Q74" s="46">
        <v>639</v>
      </c>
      <c r="R74" s="47">
        <v>6.05</v>
      </c>
    </row>
    <row r="75" spans="1:19" ht="22.5" customHeight="1">
      <c r="A75" s="310"/>
      <c r="B75" s="194"/>
      <c r="C75" s="59"/>
      <c r="D75" s="57"/>
      <c r="E75" s="57"/>
      <c r="F75" s="57"/>
      <c r="G75" s="57"/>
      <c r="H75" s="46"/>
      <c r="I75" s="117"/>
      <c r="J75" s="116"/>
      <c r="K75" s="45" t="s">
        <v>174</v>
      </c>
      <c r="L75" s="59">
        <v>40</v>
      </c>
      <c r="M75" s="57">
        <v>3.04</v>
      </c>
      <c r="N75" s="57">
        <v>0.32</v>
      </c>
      <c r="O75" s="57">
        <v>23.2</v>
      </c>
      <c r="P75" s="57">
        <v>104.5</v>
      </c>
      <c r="Q75" s="46"/>
      <c r="R75" s="57">
        <v>2.92</v>
      </c>
    </row>
    <row r="76" spans="1:19" ht="22.5" customHeight="1">
      <c r="A76" s="204" t="s">
        <v>75</v>
      </c>
      <c r="B76" s="27"/>
      <c r="C76" s="177">
        <f>SUM(C70:C75)</f>
        <v>750</v>
      </c>
      <c r="D76" s="177">
        <f t="shared" ref="D76:G76" si="9">SUM(D70:D75)</f>
        <v>23.359999999999996</v>
      </c>
      <c r="E76" s="177">
        <f t="shared" si="9"/>
        <v>24.47</v>
      </c>
      <c r="F76" s="177">
        <f t="shared" si="9"/>
        <v>102.49000000000001</v>
      </c>
      <c r="G76" s="177">
        <f t="shared" si="9"/>
        <v>809.13999999999987</v>
      </c>
      <c r="H76" s="177"/>
      <c r="I76" s="124">
        <f>SUM(I70:I75)</f>
        <v>100</v>
      </c>
      <c r="J76" s="204" t="s">
        <v>75</v>
      </c>
      <c r="K76" s="316"/>
      <c r="L76" s="317">
        <f>SUM(L70:L75)</f>
        <v>720</v>
      </c>
      <c r="M76" s="318">
        <f>SUM(M70:M75)</f>
        <v>26.31</v>
      </c>
      <c r="N76" s="318">
        <f>SUM(N70:N75)</f>
        <v>25.410000000000004</v>
      </c>
      <c r="O76" s="318">
        <f>SUM(O70:O75)</f>
        <v>111.71</v>
      </c>
      <c r="P76" s="318">
        <f>SUM(P70:P75)</f>
        <v>824.6400000000001</v>
      </c>
      <c r="Q76" s="317"/>
      <c r="R76" s="319">
        <f>SUM(R70:R75)</f>
        <v>100</v>
      </c>
    </row>
    <row r="77" spans="1:19" ht="22.5" customHeight="1">
      <c r="A77" s="309" t="s">
        <v>43</v>
      </c>
      <c r="B77" s="308"/>
      <c r="C77" s="146">
        <f>C69+C76</f>
        <v>1277</v>
      </c>
      <c r="D77" s="146">
        <f t="shared" ref="D77:G77" si="10">D69+D76</f>
        <v>43.399999999999991</v>
      </c>
      <c r="E77" s="146">
        <f t="shared" si="10"/>
        <v>44.12</v>
      </c>
      <c r="F77" s="146">
        <f t="shared" si="10"/>
        <v>181.46</v>
      </c>
      <c r="G77" s="146">
        <f t="shared" si="10"/>
        <v>1395.0699999999997</v>
      </c>
      <c r="H77" s="29"/>
      <c r="I77" s="29">
        <f>I69+I76</f>
        <v>196</v>
      </c>
      <c r="J77" s="308"/>
      <c r="K77" s="308"/>
      <c r="L77" s="146">
        <f>L69+L76</f>
        <v>1252</v>
      </c>
      <c r="M77" s="146">
        <f t="shared" ref="M77:P77" si="11">M69+M76</f>
        <v>44.29</v>
      </c>
      <c r="N77" s="146">
        <f t="shared" si="11"/>
        <v>43.78</v>
      </c>
      <c r="O77" s="146">
        <f t="shared" si="11"/>
        <v>188.62</v>
      </c>
      <c r="P77" s="146">
        <f t="shared" si="11"/>
        <v>1395.14</v>
      </c>
      <c r="Q77" s="29"/>
      <c r="R77" s="29">
        <f>R69+R76</f>
        <v>196</v>
      </c>
    </row>
    <row r="78" spans="1:19" ht="22.5" customHeight="1">
      <c r="A78" s="44"/>
      <c r="B78" s="102"/>
      <c r="C78" s="102"/>
      <c r="D78" s="102"/>
      <c r="E78" s="102"/>
      <c r="F78" s="102"/>
      <c r="G78" s="102"/>
      <c r="H78" s="102"/>
      <c r="I78" s="102"/>
      <c r="J78" s="102"/>
      <c r="K78" s="99" t="s">
        <v>114</v>
      </c>
      <c r="L78" s="102"/>
      <c r="M78" s="99">
        <f>D18+D33+D47+D62+D77+M18+M33+M47+M62+M77</f>
        <v>448.86999999999995</v>
      </c>
      <c r="N78" s="99">
        <f t="shared" ref="N78:P78" si="12">E18+E33+E47+E62+E77+N18+N33+N47+N62+N77</f>
        <v>450.63</v>
      </c>
      <c r="O78" s="99">
        <f t="shared" si="12"/>
        <v>1844.48</v>
      </c>
      <c r="P78" s="99">
        <f t="shared" si="12"/>
        <v>13784.46</v>
      </c>
      <c r="Q78" s="102"/>
      <c r="R78" s="102"/>
    </row>
    <row r="79" spans="1:19" ht="24.75" customHeight="1">
      <c r="A79" s="44"/>
      <c r="B79" s="100" t="s">
        <v>159</v>
      </c>
      <c r="C79" s="102"/>
      <c r="D79" s="99">
        <f>D18+D33+D47+D62+D7</f>
        <v>189.29999999999998</v>
      </c>
      <c r="E79" s="99">
        <f t="shared" ref="E79:G79" si="13">E18+E33+E47+E62+E7</f>
        <v>190.84000000000003</v>
      </c>
      <c r="F79" s="99">
        <f t="shared" si="13"/>
        <v>751.87</v>
      </c>
      <c r="G79" s="99">
        <f t="shared" si="13"/>
        <v>5730.0899999999992</v>
      </c>
      <c r="H79" s="102"/>
      <c r="I79" s="102"/>
      <c r="J79" s="102"/>
      <c r="K79" s="102"/>
      <c r="L79" s="102"/>
      <c r="M79" s="99">
        <f>M78/10</f>
        <v>44.886999999999993</v>
      </c>
      <c r="N79" s="99">
        <f t="shared" ref="N79:P79" si="14">N78/10</f>
        <v>45.063000000000002</v>
      </c>
      <c r="O79" s="99">
        <f t="shared" si="14"/>
        <v>184.44800000000001</v>
      </c>
      <c r="P79" s="99">
        <f t="shared" si="14"/>
        <v>1378.4459999999999</v>
      </c>
      <c r="Q79" s="102"/>
      <c r="R79" s="102"/>
    </row>
    <row r="80" spans="1:19" ht="24.75" customHeight="1">
      <c r="A80" s="44"/>
      <c r="B80" s="100"/>
      <c r="C80" s="102"/>
      <c r="D80" s="99">
        <f>D79/5</f>
        <v>37.86</v>
      </c>
      <c r="E80" s="99">
        <f t="shared" ref="E80:G80" si="15">E79/5</f>
        <v>38.168000000000006</v>
      </c>
      <c r="F80" s="99">
        <f t="shared" si="15"/>
        <v>150.374</v>
      </c>
      <c r="G80" s="99">
        <f t="shared" si="15"/>
        <v>1146.0179999999998</v>
      </c>
      <c r="H80" s="102"/>
      <c r="I80" s="102"/>
      <c r="J80" s="102"/>
      <c r="K80" s="195" t="s">
        <v>23</v>
      </c>
      <c r="L80" s="102"/>
      <c r="M80" s="196">
        <v>1</v>
      </c>
      <c r="N80" s="196">
        <v>1</v>
      </c>
      <c r="O80" s="196">
        <v>4</v>
      </c>
      <c r="P80" s="99"/>
      <c r="Q80" s="102"/>
      <c r="R80" s="102"/>
    </row>
    <row r="81" spans="1:16">
      <c r="A81" s="1"/>
      <c r="B81" s="271" t="s">
        <v>23</v>
      </c>
      <c r="C81" s="1"/>
      <c r="H81" s="1"/>
      <c r="I81" s="1"/>
      <c r="K81" t="s">
        <v>115</v>
      </c>
      <c r="M81"/>
      <c r="N81"/>
      <c r="O81"/>
      <c r="P81"/>
    </row>
    <row r="82" spans="1:16" ht="15.75" customHeight="1">
      <c r="A82" s="1"/>
      <c r="B82" s="1"/>
      <c r="C82" s="1"/>
      <c r="H82" s="1"/>
      <c r="I82" s="1"/>
      <c r="J82" s="104" t="s">
        <v>116</v>
      </c>
      <c r="M82"/>
      <c r="N82"/>
      <c r="O82"/>
      <c r="P82"/>
    </row>
    <row r="83" spans="1:16" ht="15.75" customHeight="1">
      <c r="A83" s="1"/>
      <c r="B83" s="1"/>
      <c r="C83" s="1"/>
      <c r="H83" s="1"/>
      <c r="I83" s="1"/>
      <c r="J83" s="105" t="s">
        <v>119</v>
      </c>
      <c r="M83"/>
      <c r="N83"/>
      <c r="O83"/>
      <c r="P83"/>
    </row>
    <row r="84" spans="1:16" ht="15.75" customHeight="1">
      <c r="D84"/>
      <c r="E84"/>
      <c r="F84"/>
      <c r="G84"/>
      <c r="J84" s="105" t="s">
        <v>120</v>
      </c>
      <c r="M84"/>
      <c r="N84"/>
      <c r="O84"/>
      <c r="P84"/>
    </row>
    <row r="85" spans="1:16" ht="15.75" customHeight="1">
      <c r="D85"/>
      <c r="E85"/>
      <c r="F85"/>
      <c r="G85"/>
      <c r="J85" s="163" t="s">
        <v>121</v>
      </c>
      <c r="K85" s="161"/>
      <c r="L85" s="161"/>
      <c r="M85" s="161"/>
      <c r="N85" s="161"/>
      <c r="O85" s="161"/>
      <c r="P85" s="161"/>
    </row>
    <row r="86" spans="1:16" ht="15.75">
      <c r="D86"/>
      <c r="E86"/>
      <c r="F86"/>
      <c r="G86"/>
      <c r="J86" s="163" t="s">
        <v>146</v>
      </c>
      <c r="K86" s="161"/>
      <c r="L86" s="161"/>
      <c r="M86" s="161"/>
      <c r="N86" s="161"/>
      <c r="O86" s="161"/>
      <c r="P86" s="161"/>
    </row>
    <row r="87" spans="1:16">
      <c r="D87"/>
      <c r="E87"/>
      <c r="F87"/>
      <c r="G87"/>
      <c r="J87" s="105" t="s">
        <v>117</v>
      </c>
      <c r="M87"/>
      <c r="N87"/>
      <c r="O87"/>
      <c r="P87"/>
    </row>
    <row r="88" spans="1:16">
      <c r="D88"/>
      <c r="E88"/>
      <c r="F88"/>
      <c r="G88"/>
      <c r="J88" s="105" t="s">
        <v>118</v>
      </c>
      <c r="M88"/>
      <c r="N88"/>
      <c r="O88"/>
      <c r="P88"/>
    </row>
    <row r="89" spans="1:16">
      <c r="D89"/>
      <c r="E89"/>
      <c r="F89"/>
      <c r="G89"/>
      <c r="M89"/>
      <c r="N89"/>
      <c r="O89"/>
      <c r="P89"/>
    </row>
    <row r="90" spans="1:16">
      <c r="D90"/>
      <c r="E90"/>
      <c r="F90"/>
      <c r="G90"/>
      <c r="M90"/>
      <c r="N90"/>
      <c r="O90"/>
      <c r="P90"/>
    </row>
    <row r="91" spans="1:16">
      <c r="D91"/>
      <c r="E91"/>
      <c r="F91"/>
      <c r="G91"/>
      <c r="M91"/>
      <c r="N91"/>
      <c r="O91"/>
      <c r="P91"/>
    </row>
    <row r="92" spans="1:16">
      <c r="D92"/>
      <c r="E92"/>
      <c r="F92"/>
      <c r="G92"/>
      <c r="M92"/>
      <c r="N92"/>
      <c r="O92"/>
      <c r="P92"/>
    </row>
    <row r="93" spans="1:16">
      <c r="D93"/>
      <c r="E93"/>
      <c r="F93"/>
      <c r="G93"/>
      <c r="M93"/>
      <c r="N93"/>
      <c r="O93"/>
      <c r="P93"/>
    </row>
    <row r="94" spans="1:16">
      <c r="D94"/>
      <c r="E94"/>
      <c r="F94"/>
      <c r="G94"/>
      <c r="M94"/>
      <c r="N94"/>
      <c r="O94"/>
      <c r="P94"/>
    </row>
    <row r="95" spans="1:16">
      <c r="D95"/>
      <c r="E95"/>
      <c r="F95"/>
      <c r="G95"/>
      <c r="M95"/>
      <c r="N95"/>
      <c r="O95"/>
      <c r="P95"/>
    </row>
    <row r="96" spans="1:16">
      <c r="D96"/>
      <c r="E96"/>
      <c r="F96"/>
      <c r="G96"/>
      <c r="M96"/>
      <c r="N96"/>
      <c r="O96"/>
      <c r="P96"/>
    </row>
    <row r="97" spans="4:16">
      <c r="D97"/>
      <c r="E97"/>
      <c r="F97"/>
      <c r="G97"/>
      <c r="M97"/>
      <c r="N97"/>
      <c r="O97"/>
      <c r="P97"/>
    </row>
    <row r="98" spans="4:16">
      <c r="D98"/>
      <c r="E98"/>
      <c r="F98"/>
      <c r="G98"/>
      <c r="M98"/>
      <c r="N98"/>
      <c r="O98"/>
      <c r="P98"/>
    </row>
    <row r="99" spans="4:16">
      <c r="D99"/>
      <c r="E99"/>
      <c r="F99"/>
      <c r="G99"/>
      <c r="M99"/>
      <c r="N99"/>
      <c r="O99"/>
      <c r="P99"/>
    </row>
    <row r="100" spans="4:16">
      <c r="D100"/>
      <c r="E100"/>
      <c r="F100"/>
      <c r="G100"/>
      <c r="M100"/>
      <c r="N100"/>
      <c r="O100"/>
      <c r="P100"/>
    </row>
    <row r="101" spans="4:16">
      <c r="D101"/>
      <c r="E101"/>
      <c r="F101"/>
      <c r="G101"/>
      <c r="M101"/>
      <c r="N101"/>
      <c r="O101"/>
      <c r="P101"/>
    </row>
    <row r="102" spans="4:16">
      <c r="D102"/>
      <c r="E102"/>
      <c r="F102"/>
      <c r="G102"/>
      <c r="M102"/>
      <c r="N102"/>
      <c r="O102"/>
      <c r="P102"/>
    </row>
    <row r="103" spans="4:16">
      <c r="D103"/>
      <c r="E103"/>
      <c r="F103"/>
      <c r="G103"/>
      <c r="M103"/>
      <c r="N103"/>
      <c r="O103"/>
      <c r="P103"/>
    </row>
    <row r="104" spans="4:16">
      <c r="D104"/>
      <c r="E104"/>
      <c r="F104"/>
      <c r="G104"/>
      <c r="M104"/>
      <c r="N104"/>
      <c r="O104"/>
      <c r="P104"/>
    </row>
    <row r="105" spans="4:16">
      <c r="D105"/>
      <c r="E105"/>
      <c r="F105"/>
      <c r="G105"/>
      <c r="M105"/>
      <c r="N105"/>
      <c r="O105"/>
      <c r="P105"/>
    </row>
    <row r="106" spans="4:16">
      <c r="D106"/>
      <c r="E106"/>
      <c r="F106"/>
      <c r="G106"/>
      <c r="M106"/>
      <c r="N106"/>
      <c r="O106"/>
      <c r="P106"/>
    </row>
    <row r="107" spans="4:16">
      <c r="D107"/>
      <c r="E107"/>
      <c r="F107"/>
      <c r="G107"/>
      <c r="M107"/>
      <c r="N107"/>
      <c r="O107"/>
      <c r="P107"/>
    </row>
    <row r="108" spans="4:16">
      <c r="D108"/>
      <c r="E108"/>
      <c r="F108"/>
      <c r="G108"/>
      <c r="M108"/>
      <c r="N108"/>
      <c r="O108"/>
      <c r="P108"/>
    </row>
    <row r="109" spans="4:16">
      <c r="D109"/>
      <c r="E109"/>
      <c r="F109"/>
      <c r="G109"/>
      <c r="M109"/>
      <c r="N109"/>
      <c r="O109"/>
      <c r="P109"/>
    </row>
    <row r="110" spans="4:16">
      <c r="D110"/>
      <c r="E110"/>
      <c r="F110"/>
      <c r="G110"/>
      <c r="M110"/>
      <c r="N110"/>
      <c r="O110"/>
      <c r="P110"/>
    </row>
    <row r="111" spans="4:16">
      <c r="D111"/>
      <c r="E111"/>
      <c r="F111"/>
      <c r="G111"/>
      <c r="M111"/>
      <c r="N111"/>
      <c r="O111"/>
      <c r="P111"/>
    </row>
    <row r="112" spans="4:16">
      <c r="D112"/>
      <c r="E112"/>
      <c r="F112"/>
      <c r="G112"/>
      <c r="M112"/>
      <c r="N112"/>
      <c r="O112"/>
      <c r="P112"/>
    </row>
    <row r="113" spans="4:16">
      <c r="D113"/>
      <c r="E113"/>
      <c r="F113"/>
      <c r="G113"/>
      <c r="M113"/>
      <c r="N113"/>
      <c r="O113"/>
      <c r="P113"/>
    </row>
    <row r="114" spans="4:16">
      <c r="D114"/>
      <c r="E114"/>
      <c r="F114"/>
      <c r="G114"/>
      <c r="M114"/>
      <c r="N114"/>
      <c r="O114"/>
      <c r="P114"/>
    </row>
    <row r="115" spans="4:16">
      <c r="D115"/>
      <c r="E115"/>
      <c r="F115"/>
      <c r="G115"/>
      <c r="M115"/>
      <c r="N115"/>
      <c r="O115"/>
      <c r="P115"/>
    </row>
    <row r="116" spans="4:16">
      <c r="D116"/>
      <c r="E116"/>
      <c r="F116"/>
      <c r="G116"/>
      <c r="M116"/>
      <c r="N116"/>
      <c r="O116"/>
      <c r="P116"/>
    </row>
    <row r="117" spans="4:16">
      <c r="D117"/>
      <c r="E117"/>
      <c r="F117"/>
      <c r="G117"/>
      <c r="M117"/>
      <c r="N117"/>
      <c r="O117"/>
      <c r="P117"/>
    </row>
    <row r="118" spans="4:16">
      <c r="D118"/>
      <c r="E118"/>
      <c r="F118"/>
      <c r="G118"/>
      <c r="M118"/>
      <c r="N118"/>
      <c r="O118"/>
      <c r="P118"/>
    </row>
    <row r="119" spans="4:16">
      <c r="D119"/>
      <c r="E119"/>
      <c r="F119"/>
      <c r="G119"/>
      <c r="M119"/>
      <c r="N119"/>
      <c r="O119"/>
      <c r="P119"/>
    </row>
    <row r="120" spans="4:16">
      <c r="D120"/>
      <c r="E120"/>
      <c r="F120"/>
      <c r="G120"/>
      <c r="M120"/>
      <c r="N120"/>
      <c r="O120"/>
      <c r="P120"/>
    </row>
    <row r="121" spans="4:16">
      <c r="D121"/>
      <c r="E121"/>
      <c r="F121"/>
      <c r="G121"/>
      <c r="M121"/>
      <c r="N121"/>
      <c r="O121"/>
      <c r="P121"/>
    </row>
    <row r="122" spans="4:16">
      <c r="D122"/>
      <c r="E122"/>
      <c r="F122"/>
      <c r="G122"/>
      <c r="M122"/>
      <c r="N122"/>
      <c r="O122"/>
      <c r="P122"/>
    </row>
    <row r="123" spans="4:16">
      <c r="D123"/>
      <c r="E123"/>
      <c r="F123"/>
      <c r="G123"/>
      <c r="M123"/>
      <c r="N123"/>
      <c r="O123"/>
      <c r="P123"/>
    </row>
    <row r="124" spans="4:16">
      <c r="D124"/>
      <c r="E124"/>
      <c r="F124"/>
      <c r="G124"/>
      <c r="M124"/>
      <c r="N124"/>
      <c r="O124"/>
      <c r="P124"/>
    </row>
    <row r="125" spans="4:16">
      <c r="D125"/>
      <c r="E125"/>
      <c r="F125"/>
      <c r="G125"/>
      <c r="M125"/>
      <c r="N125"/>
      <c r="O125"/>
      <c r="P125"/>
    </row>
    <row r="126" spans="4:16">
      <c r="D126"/>
      <c r="E126"/>
      <c r="F126"/>
      <c r="G126"/>
      <c r="M126"/>
      <c r="N126"/>
      <c r="O126"/>
      <c r="P126"/>
    </row>
    <row r="127" spans="4:16">
      <c r="D127"/>
      <c r="E127"/>
      <c r="F127"/>
      <c r="G127"/>
      <c r="M127"/>
      <c r="N127"/>
      <c r="O127"/>
      <c r="P127"/>
    </row>
    <row r="128" spans="4:16">
      <c r="D128"/>
      <c r="E128"/>
      <c r="F128"/>
      <c r="G128"/>
      <c r="M128"/>
      <c r="N128"/>
      <c r="O128"/>
      <c r="P128"/>
    </row>
    <row r="129" spans="4:16">
      <c r="D129"/>
      <c r="E129"/>
      <c r="F129"/>
      <c r="G129"/>
      <c r="M129"/>
      <c r="N129"/>
      <c r="O129"/>
      <c r="P129"/>
    </row>
    <row r="130" spans="4:16">
      <c r="D130"/>
      <c r="E130"/>
      <c r="F130"/>
      <c r="G130"/>
      <c r="M130"/>
      <c r="N130"/>
      <c r="O130"/>
      <c r="P130"/>
    </row>
    <row r="131" spans="4:16">
      <c r="D131"/>
      <c r="E131"/>
      <c r="F131"/>
      <c r="G131"/>
      <c r="M131"/>
      <c r="N131"/>
      <c r="O131"/>
      <c r="P131"/>
    </row>
    <row r="132" spans="4:16">
      <c r="D132"/>
      <c r="E132"/>
      <c r="F132"/>
      <c r="G132"/>
      <c r="M132"/>
      <c r="N132"/>
      <c r="O132"/>
      <c r="P132"/>
    </row>
    <row r="133" spans="4:16">
      <c r="D133"/>
      <c r="E133"/>
      <c r="F133"/>
      <c r="G133"/>
      <c r="M133"/>
      <c r="N133"/>
      <c r="O133"/>
      <c r="P133"/>
    </row>
    <row r="134" spans="4:16">
      <c r="D134"/>
      <c r="E134"/>
      <c r="F134"/>
      <c r="G134"/>
      <c r="M134"/>
      <c r="N134"/>
      <c r="O134"/>
      <c r="P134"/>
    </row>
    <row r="135" spans="4:16">
      <c r="D135"/>
      <c r="E135"/>
      <c r="F135"/>
      <c r="G135"/>
      <c r="M135"/>
      <c r="N135"/>
      <c r="O135"/>
      <c r="P135"/>
    </row>
    <row r="136" spans="4:16">
      <c r="D136"/>
      <c r="E136"/>
      <c r="F136"/>
      <c r="G136"/>
      <c r="M136"/>
      <c r="N136"/>
      <c r="O136"/>
      <c r="P136"/>
    </row>
    <row r="137" spans="4:16">
      <c r="D137"/>
      <c r="E137"/>
      <c r="F137"/>
      <c r="G137"/>
      <c r="M137"/>
      <c r="N137"/>
      <c r="O137"/>
      <c r="P137"/>
    </row>
    <row r="138" spans="4:16">
      <c r="D138"/>
      <c r="E138"/>
      <c r="F138"/>
      <c r="G138"/>
      <c r="M138"/>
      <c r="N138"/>
      <c r="O138"/>
      <c r="P138"/>
    </row>
    <row r="139" spans="4:16">
      <c r="D139"/>
      <c r="E139"/>
      <c r="F139"/>
      <c r="G139"/>
      <c r="M139"/>
      <c r="N139"/>
      <c r="O139"/>
      <c r="P139"/>
    </row>
    <row r="140" spans="4:16">
      <c r="D140"/>
      <c r="E140"/>
      <c r="F140"/>
      <c r="G140"/>
      <c r="M140"/>
      <c r="N140"/>
      <c r="O140"/>
      <c r="P140"/>
    </row>
    <row r="141" spans="4:16">
      <c r="D141"/>
      <c r="E141"/>
      <c r="F141"/>
      <c r="G141"/>
      <c r="M141"/>
      <c r="N141"/>
      <c r="O141"/>
      <c r="P141"/>
    </row>
    <row r="142" spans="4:16">
      <c r="D142"/>
      <c r="E142"/>
      <c r="F142"/>
      <c r="G142"/>
      <c r="M142"/>
      <c r="N142"/>
      <c r="O142"/>
      <c r="P142"/>
    </row>
    <row r="143" spans="4:16">
      <c r="D143"/>
      <c r="E143"/>
      <c r="F143"/>
      <c r="G143"/>
      <c r="M143"/>
      <c r="N143"/>
      <c r="O143"/>
      <c r="P143"/>
    </row>
    <row r="144" spans="4:16">
      <c r="D144"/>
      <c r="E144"/>
      <c r="F144"/>
      <c r="G144"/>
      <c r="M144"/>
      <c r="N144"/>
      <c r="O144"/>
      <c r="P144"/>
    </row>
    <row r="145" spans="4:16">
      <c r="D145"/>
      <c r="E145"/>
      <c r="F145"/>
      <c r="G145"/>
      <c r="M145"/>
      <c r="N145"/>
      <c r="O145"/>
      <c r="P145"/>
    </row>
    <row r="146" spans="4:16">
      <c r="D146"/>
      <c r="E146"/>
      <c r="F146"/>
      <c r="G146"/>
      <c r="M146"/>
      <c r="N146"/>
      <c r="O146"/>
      <c r="P146"/>
    </row>
    <row r="147" spans="4:16">
      <c r="D147"/>
      <c r="E147"/>
      <c r="F147"/>
      <c r="G147"/>
      <c r="M147"/>
      <c r="N147"/>
      <c r="O147"/>
      <c r="P147"/>
    </row>
    <row r="148" spans="4:16">
      <c r="D148"/>
      <c r="E148"/>
      <c r="F148"/>
      <c r="G148"/>
      <c r="M148"/>
      <c r="N148"/>
      <c r="O148"/>
      <c r="P148"/>
    </row>
    <row r="149" spans="4:16">
      <c r="D149"/>
      <c r="E149"/>
      <c r="F149"/>
      <c r="G149"/>
      <c r="M149"/>
      <c r="N149"/>
      <c r="O149"/>
      <c r="P149"/>
    </row>
    <row r="150" spans="4:16">
      <c r="D150"/>
      <c r="E150"/>
      <c r="F150"/>
      <c r="G150"/>
      <c r="M150"/>
      <c r="N150"/>
      <c r="O150"/>
      <c r="P150"/>
    </row>
    <row r="151" spans="4:16">
      <c r="D151"/>
      <c r="E151"/>
      <c r="F151"/>
      <c r="G151"/>
      <c r="M151"/>
      <c r="N151"/>
      <c r="O151"/>
      <c r="P151"/>
    </row>
    <row r="152" spans="4:16">
      <c r="D152"/>
      <c r="E152"/>
      <c r="F152"/>
      <c r="G152"/>
      <c r="M152"/>
      <c r="N152"/>
      <c r="O152"/>
      <c r="P152"/>
    </row>
    <row r="153" spans="4:16">
      <c r="D153"/>
      <c r="E153"/>
      <c r="F153"/>
      <c r="G153"/>
      <c r="M153"/>
      <c r="N153"/>
      <c r="O153"/>
      <c r="P153"/>
    </row>
    <row r="154" spans="4:16">
      <c r="D154"/>
      <c r="E154"/>
      <c r="F154"/>
      <c r="G154"/>
      <c r="M154"/>
      <c r="N154"/>
      <c r="O154"/>
      <c r="P154"/>
    </row>
    <row r="155" spans="4:16">
      <c r="D155"/>
      <c r="E155"/>
      <c r="F155"/>
      <c r="G155"/>
      <c r="M155"/>
      <c r="N155"/>
      <c r="O155"/>
      <c r="P155"/>
    </row>
    <row r="156" spans="4:16">
      <c r="D156"/>
      <c r="E156"/>
      <c r="F156"/>
      <c r="G156"/>
      <c r="M156"/>
      <c r="N156"/>
      <c r="O156"/>
      <c r="P156"/>
    </row>
    <row r="157" spans="4:16">
      <c r="D157"/>
      <c r="E157"/>
      <c r="F157"/>
      <c r="G157"/>
      <c r="M157"/>
      <c r="N157"/>
      <c r="O157"/>
      <c r="P157"/>
    </row>
    <row r="158" spans="4:16">
      <c r="D158"/>
      <c r="E158"/>
      <c r="F158"/>
      <c r="G158"/>
      <c r="M158"/>
      <c r="N158"/>
      <c r="O158"/>
      <c r="P158"/>
    </row>
    <row r="159" spans="4:16">
      <c r="D159"/>
      <c r="E159"/>
      <c r="F159"/>
      <c r="G159"/>
      <c r="M159"/>
      <c r="N159"/>
      <c r="O159"/>
      <c r="P159"/>
    </row>
    <row r="160" spans="4:16">
      <c r="D160"/>
      <c r="E160"/>
      <c r="F160"/>
      <c r="G160"/>
      <c r="M160"/>
      <c r="N160"/>
      <c r="O160"/>
      <c r="P160"/>
    </row>
    <row r="161" spans="4:16">
      <c r="D161"/>
      <c r="E161"/>
      <c r="F161"/>
      <c r="G161"/>
      <c r="M161"/>
      <c r="N161"/>
      <c r="O161"/>
      <c r="P161"/>
    </row>
    <row r="162" spans="4:16">
      <c r="D162"/>
      <c r="E162"/>
      <c r="F162"/>
      <c r="G162"/>
      <c r="M162"/>
      <c r="N162"/>
      <c r="O162"/>
      <c r="P162"/>
    </row>
    <row r="163" spans="4:16">
      <c r="D163"/>
      <c r="E163"/>
      <c r="F163"/>
      <c r="G163"/>
      <c r="M163"/>
      <c r="N163"/>
      <c r="O163"/>
      <c r="P163"/>
    </row>
    <row r="164" spans="4:16">
      <c r="D164"/>
      <c r="E164"/>
      <c r="F164"/>
      <c r="G164"/>
      <c r="M164"/>
      <c r="N164"/>
      <c r="O164"/>
      <c r="P164"/>
    </row>
    <row r="165" spans="4:16">
      <c r="D165"/>
      <c r="E165"/>
      <c r="F165"/>
      <c r="G165"/>
      <c r="M165"/>
      <c r="N165"/>
      <c r="O165"/>
      <c r="P165"/>
    </row>
    <row r="166" spans="4:16">
      <c r="D166"/>
      <c r="E166"/>
      <c r="F166"/>
      <c r="G166"/>
      <c r="M166"/>
      <c r="N166"/>
      <c r="O166"/>
      <c r="P166"/>
    </row>
    <row r="167" spans="4:16">
      <c r="D167"/>
      <c r="E167"/>
      <c r="F167"/>
      <c r="G167"/>
      <c r="M167"/>
      <c r="N167"/>
      <c r="O167"/>
      <c r="P167"/>
    </row>
    <row r="168" spans="4:16">
      <c r="D168"/>
      <c r="E168"/>
      <c r="F168"/>
      <c r="G168"/>
      <c r="M168"/>
      <c r="N168"/>
      <c r="O168"/>
      <c r="P168"/>
    </row>
    <row r="169" spans="4:16">
      <c r="D169"/>
      <c r="E169"/>
      <c r="F169"/>
      <c r="G169"/>
      <c r="M169"/>
      <c r="N169"/>
      <c r="O169"/>
      <c r="P169"/>
    </row>
    <row r="170" spans="4:16">
      <c r="D170"/>
      <c r="E170"/>
      <c r="F170"/>
      <c r="G170"/>
      <c r="M170"/>
      <c r="N170"/>
      <c r="O170"/>
      <c r="P170"/>
    </row>
    <row r="171" spans="4:16">
      <c r="D171"/>
      <c r="E171"/>
      <c r="F171"/>
      <c r="G171"/>
      <c r="M171"/>
      <c r="N171"/>
      <c r="O171"/>
      <c r="P171"/>
    </row>
    <row r="172" spans="4:16">
      <c r="D172"/>
      <c r="E172"/>
      <c r="F172"/>
      <c r="G172"/>
      <c r="M172"/>
      <c r="N172"/>
      <c r="O172"/>
      <c r="P172"/>
    </row>
    <row r="173" spans="4:16">
      <c r="D173"/>
      <c r="E173"/>
      <c r="F173"/>
      <c r="G173"/>
      <c r="M173"/>
      <c r="N173"/>
      <c r="O173"/>
      <c r="P173"/>
    </row>
    <row r="174" spans="4:16">
      <c r="D174"/>
      <c r="E174"/>
      <c r="F174"/>
      <c r="G174"/>
      <c r="M174"/>
      <c r="N174"/>
      <c r="O174"/>
      <c r="P174"/>
    </row>
    <row r="175" spans="4:16">
      <c r="D175"/>
      <c r="E175"/>
      <c r="F175"/>
      <c r="G175"/>
      <c r="M175"/>
      <c r="N175"/>
      <c r="O175"/>
      <c r="P175"/>
    </row>
    <row r="176" spans="4:16">
      <c r="D176"/>
      <c r="E176"/>
      <c r="F176"/>
      <c r="G176"/>
      <c r="M176"/>
      <c r="N176"/>
      <c r="O176"/>
      <c r="P176"/>
    </row>
    <row r="177" spans="4:7">
      <c r="D177"/>
      <c r="E177"/>
      <c r="F177"/>
      <c r="G177"/>
    </row>
  </sheetData>
  <mergeCells count="15">
    <mergeCell ref="R2:R3"/>
    <mergeCell ref="Q2:Q3"/>
    <mergeCell ref="B1:P1"/>
    <mergeCell ref="A2:A3"/>
    <mergeCell ref="B2:B3"/>
    <mergeCell ref="C2:C3"/>
    <mergeCell ref="D2:F2"/>
    <mergeCell ref="G2:G3"/>
    <mergeCell ref="H2:H3"/>
    <mergeCell ref="J2:J3"/>
    <mergeCell ref="K2:K3"/>
    <mergeCell ref="L2:L3"/>
    <mergeCell ref="M2:O2"/>
    <mergeCell ref="P2:P3"/>
    <mergeCell ref="I2:I3"/>
  </mergeCells>
  <pageMargins left="0.70866141732283472" right="0.31496062992125984" top="0.35433070866141736" bottom="0.35433070866141736" header="0.31496062992125984" footer="0.31496062992125984"/>
  <pageSetup paperSize="9" scale="63" orientation="portrait" r:id="rId1"/>
  <rowBreaks count="1" manualBreakCount="1">
    <brk id="39" max="17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S43"/>
  <sheetViews>
    <sheetView view="pageBreakPreview" zoomScale="60" workbookViewId="0">
      <selection activeCell="G34" sqref="G34"/>
    </sheetView>
  </sheetViews>
  <sheetFormatPr defaultRowHeight="15"/>
  <cols>
    <col min="1" max="1" width="21" customWidth="1"/>
    <col min="2" max="2" width="38.42578125" customWidth="1"/>
    <col min="3" max="3" width="13.28515625" customWidth="1"/>
    <col min="4" max="4" width="9.42578125" bestFit="1" customWidth="1"/>
    <col min="5" max="5" width="9.28515625" bestFit="1" customWidth="1"/>
    <col min="6" max="6" width="10.7109375" customWidth="1"/>
    <col min="7" max="7" width="16.7109375" customWidth="1"/>
    <col min="8" max="8" width="10.28515625" customWidth="1"/>
    <col min="9" max="9" width="10.7109375" customWidth="1"/>
    <col min="10" max="10" width="22.85546875" customWidth="1"/>
    <col min="11" max="11" width="37.7109375" customWidth="1"/>
    <col min="12" max="12" width="13.140625" customWidth="1"/>
    <col min="13" max="13" width="9.42578125" bestFit="1" customWidth="1"/>
    <col min="14" max="14" width="9.28515625" bestFit="1" customWidth="1"/>
    <col min="15" max="15" width="10.5703125" customWidth="1"/>
    <col min="16" max="16" width="17.7109375" customWidth="1"/>
    <col min="17" max="17" width="9.5703125" customWidth="1"/>
    <col min="18" max="18" width="11" customWidth="1"/>
  </cols>
  <sheetData>
    <row r="1" spans="1:19" ht="15.75" customHeight="1">
      <c r="A1" s="348" t="s">
        <v>54</v>
      </c>
      <c r="B1" s="350" t="s">
        <v>55</v>
      </c>
      <c r="C1" s="350" t="s">
        <v>56</v>
      </c>
      <c r="D1" s="354" t="s">
        <v>2</v>
      </c>
      <c r="E1" s="355"/>
      <c r="F1" s="356"/>
      <c r="G1" s="352" t="s">
        <v>3</v>
      </c>
      <c r="H1" s="348" t="s">
        <v>0</v>
      </c>
      <c r="I1" s="352" t="s">
        <v>1</v>
      </c>
      <c r="J1" s="348" t="s">
        <v>54</v>
      </c>
      <c r="K1" s="350" t="s">
        <v>55</v>
      </c>
      <c r="L1" s="350" t="s">
        <v>56</v>
      </c>
      <c r="M1" s="354" t="s">
        <v>2</v>
      </c>
      <c r="N1" s="355"/>
      <c r="O1" s="356"/>
      <c r="P1" s="352" t="s">
        <v>3</v>
      </c>
      <c r="Q1" s="348" t="s">
        <v>0</v>
      </c>
      <c r="R1" s="352" t="s">
        <v>1</v>
      </c>
    </row>
    <row r="2" spans="1:19" ht="15.75">
      <c r="A2" s="349"/>
      <c r="B2" s="351"/>
      <c r="C2" s="351"/>
      <c r="D2" s="66" t="s">
        <v>4</v>
      </c>
      <c r="E2" s="66" t="s">
        <v>5</v>
      </c>
      <c r="F2" s="66" t="s">
        <v>6</v>
      </c>
      <c r="G2" s="353"/>
      <c r="H2" s="349"/>
      <c r="I2" s="353"/>
      <c r="J2" s="349"/>
      <c r="K2" s="351"/>
      <c r="L2" s="351"/>
      <c r="M2" s="66" t="s">
        <v>4</v>
      </c>
      <c r="N2" s="66" t="s">
        <v>5</v>
      </c>
      <c r="O2" s="66" t="s">
        <v>6</v>
      </c>
      <c r="P2" s="353"/>
      <c r="Q2" s="349"/>
      <c r="R2" s="353"/>
    </row>
    <row r="3" spans="1:19" ht="24.75" customHeight="1">
      <c r="A3" s="61" t="s">
        <v>57</v>
      </c>
      <c r="B3" s="36"/>
      <c r="C3" s="37"/>
      <c r="D3" s="19"/>
      <c r="E3" s="19"/>
      <c r="F3" s="19"/>
      <c r="G3" s="38"/>
      <c r="H3" s="38"/>
      <c r="I3" s="38"/>
      <c r="J3" s="61" t="s">
        <v>63</v>
      </c>
      <c r="K3" s="36"/>
      <c r="L3" s="37"/>
      <c r="M3" s="19"/>
      <c r="N3" s="19"/>
      <c r="O3" s="19"/>
      <c r="P3" s="38"/>
      <c r="Q3" s="6"/>
      <c r="R3" s="38"/>
    </row>
    <row r="4" spans="1:19" ht="41.25" customHeight="1">
      <c r="A4" s="36" t="s">
        <v>37</v>
      </c>
      <c r="B4" s="76" t="s">
        <v>98</v>
      </c>
      <c r="C4" s="46">
        <v>80</v>
      </c>
      <c r="D4" s="47">
        <v>14.72</v>
      </c>
      <c r="E4" s="47">
        <v>12.37</v>
      </c>
      <c r="F4" s="47">
        <v>37.700000000000003</v>
      </c>
      <c r="G4" s="47">
        <v>220.33</v>
      </c>
      <c r="H4" s="46">
        <v>440</v>
      </c>
      <c r="I4" s="122">
        <v>37.479999999999997</v>
      </c>
      <c r="J4" s="181" t="s">
        <v>37</v>
      </c>
      <c r="K4" s="18" t="s">
        <v>19</v>
      </c>
      <c r="L4" s="25">
        <v>80</v>
      </c>
      <c r="M4" s="26">
        <v>10.34</v>
      </c>
      <c r="N4" s="26">
        <v>10.44</v>
      </c>
      <c r="O4" s="26">
        <v>13.62</v>
      </c>
      <c r="P4" s="26">
        <v>238.53</v>
      </c>
      <c r="Q4" s="25">
        <v>498</v>
      </c>
      <c r="R4" s="119">
        <v>37.92</v>
      </c>
    </row>
    <row r="5" spans="1:19" ht="18.75">
      <c r="A5" s="58"/>
      <c r="B5" s="18" t="s">
        <v>22</v>
      </c>
      <c r="C5" s="22">
        <v>120</v>
      </c>
      <c r="D5" s="23">
        <v>2.64</v>
      </c>
      <c r="E5" s="23">
        <v>4.3499999999999996</v>
      </c>
      <c r="F5" s="23">
        <v>17.77</v>
      </c>
      <c r="G5" s="23">
        <v>145.34</v>
      </c>
      <c r="H5" s="25">
        <v>520</v>
      </c>
      <c r="I5" s="118">
        <v>14.39</v>
      </c>
      <c r="J5" s="116"/>
      <c r="K5" s="18" t="s">
        <v>17</v>
      </c>
      <c r="L5" s="25">
        <v>100</v>
      </c>
      <c r="M5" s="26">
        <v>1.86</v>
      </c>
      <c r="N5" s="26">
        <v>3.5</v>
      </c>
      <c r="O5" s="26">
        <v>20.45</v>
      </c>
      <c r="P5" s="26">
        <v>131.19999999999999</v>
      </c>
      <c r="Q5" s="25">
        <v>508</v>
      </c>
      <c r="R5" s="119">
        <v>11.25</v>
      </c>
    </row>
    <row r="6" spans="1:19" ht="18.75">
      <c r="A6" s="58"/>
      <c r="B6" s="24" t="s">
        <v>41</v>
      </c>
      <c r="C6" s="25">
        <v>200</v>
      </c>
      <c r="D6" s="26">
        <v>0.47</v>
      </c>
      <c r="E6" s="26">
        <v>0</v>
      </c>
      <c r="F6" s="26">
        <v>19.78</v>
      </c>
      <c r="G6" s="26">
        <v>112.68</v>
      </c>
      <c r="H6" s="25">
        <v>639</v>
      </c>
      <c r="I6" s="119">
        <v>5.13</v>
      </c>
      <c r="J6" s="116"/>
      <c r="K6" s="24" t="s">
        <v>107</v>
      </c>
      <c r="L6" s="22">
        <v>25</v>
      </c>
      <c r="M6" s="23">
        <v>0.83</v>
      </c>
      <c r="N6" s="23">
        <v>0.6</v>
      </c>
      <c r="O6" s="23">
        <v>2.2200000000000002</v>
      </c>
      <c r="P6" s="23">
        <v>17.7</v>
      </c>
      <c r="Q6" s="25" t="s">
        <v>108</v>
      </c>
      <c r="R6" s="118">
        <v>2.7</v>
      </c>
    </row>
    <row r="7" spans="1:19" ht="18.75">
      <c r="A7" s="58"/>
      <c r="B7" s="11" t="s">
        <v>10</v>
      </c>
      <c r="C7" s="22">
        <v>40</v>
      </c>
      <c r="D7" s="23">
        <v>3.04</v>
      </c>
      <c r="E7" s="23">
        <v>0.32</v>
      </c>
      <c r="F7" s="23">
        <v>19.68</v>
      </c>
      <c r="G7" s="23">
        <v>104.5</v>
      </c>
      <c r="H7" s="16"/>
      <c r="I7" s="118">
        <v>3</v>
      </c>
      <c r="J7" s="116"/>
      <c r="K7" s="24" t="s">
        <v>41</v>
      </c>
      <c r="L7" s="25">
        <v>200</v>
      </c>
      <c r="M7" s="26">
        <v>0.47</v>
      </c>
      <c r="N7" s="26">
        <v>0</v>
      </c>
      <c r="O7" s="26">
        <v>19.78</v>
      </c>
      <c r="P7" s="26">
        <v>112.68</v>
      </c>
      <c r="Q7" s="25">
        <v>639</v>
      </c>
      <c r="R7" s="119">
        <v>5.13</v>
      </c>
    </row>
    <row r="8" spans="1:19" ht="18.75">
      <c r="A8" s="58"/>
      <c r="B8" s="11"/>
      <c r="C8" s="22"/>
      <c r="D8" s="23"/>
      <c r="E8" s="23"/>
      <c r="F8" s="23"/>
      <c r="G8" s="23"/>
      <c r="H8" s="16"/>
      <c r="I8" s="182"/>
      <c r="J8" s="116"/>
      <c r="K8" s="11" t="s">
        <v>10</v>
      </c>
      <c r="L8" s="22">
        <v>40</v>
      </c>
      <c r="M8" s="23">
        <v>3.04</v>
      </c>
      <c r="N8" s="23">
        <v>0.32</v>
      </c>
      <c r="O8" s="23">
        <v>19.68</v>
      </c>
      <c r="P8" s="23">
        <v>104.5</v>
      </c>
      <c r="Q8" s="16"/>
      <c r="R8" s="118">
        <v>3</v>
      </c>
    </row>
    <row r="9" spans="1:19" ht="27.75" customHeight="1">
      <c r="A9" s="74" t="s">
        <v>75</v>
      </c>
      <c r="B9" s="11"/>
      <c r="C9" s="93">
        <f>SUM(C4:C8)</f>
        <v>440</v>
      </c>
      <c r="D9" s="93">
        <f>SUM(D4:D8)</f>
        <v>20.869999999999997</v>
      </c>
      <c r="E9" s="93">
        <f>SUM(E4:E8)</f>
        <v>17.04</v>
      </c>
      <c r="F9" s="93">
        <f>SUM(F4:F8)</f>
        <v>94.93</v>
      </c>
      <c r="G9" s="93">
        <f>SUM(G4:G8)</f>
        <v>582.85</v>
      </c>
      <c r="H9" s="93"/>
      <c r="I9" s="49">
        <f>SUM(I4:I8)</f>
        <v>60</v>
      </c>
      <c r="J9" s="74" t="s">
        <v>75</v>
      </c>
      <c r="K9" s="183"/>
      <c r="L9" s="91">
        <f>SUM(L4:L8)</f>
        <v>445</v>
      </c>
      <c r="M9" s="91">
        <f>SUM(M4:M8)</f>
        <v>16.54</v>
      </c>
      <c r="N9" s="91">
        <f>SUM(N4:N8)</f>
        <v>14.86</v>
      </c>
      <c r="O9" s="91">
        <f>SUM(O4:O8)</f>
        <v>75.75</v>
      </c>
      <c r="P9" s="91">
        <f>SUM(P4:P8)</f>
        <v>604.61</v>
      </c>
      <c r="Q9" s="91"/>
      <c r="R9" s="92">
        <f>SUM(R4:R8)</f>
        <v>60.000000000000007</v>
      </c>
    </row>
    <row r="10" spans="1:19" ht="37.5">
      <c r="A10" s="61" t="s">
        <v>59</v>
      </c>
      <c r="B10" s="181"/>
      <c r="C10" s="184"/>
      <c r="D10" s="26"/>
      <c r="E10" s="26"/>
      <c r="F10" s="26"/>
      <c r="G10" s="185"/>
      <c r="H10" s="184"/>
      <c r="I10" s="185"/>
      <c r="J10" s="181" t="s">
        <v>64</v>
      </c>
      <c r="K10" s="181"/>
      <c r="L10" s="181"/>
      <c r="M10" s="181"/>
      <c r="N10" s="181"/>
      <c r="O10" s="181"/>
      <c r="P10" s="181"/>
      <c r="Q10" s="181"/>
      <c r="R10" s="181"/>
      <c r="S10" s="8"/>
    </row>
    <row r="11" spans="1:19" ht="34.5" customHeight="1">
      <c r="A11" s="36" t="s">
        <v>37</v>
      </c>
      <c r="B11" s="45" t="s">
        <v>77</v>
      </c>
      <c r="C11" s="59">
        <v>90</v>
      </c>
      <c r="D11" s="26">
        <v>8.25</v>
      </c>
      <c r="E11" s="26">
        <v>6.54</v>
      </c>
      <c r="F11" s="26">
        <v>10.67</v>
      </c>
      <c r="G11" s="26">
        <v>152.46</v>
      </c>
      <c r="H11" s="25">
        <v>454</v>
      </c>
      <c r="I11" s="119">
        <v>39.86</v>
      </c>
      <c r="J11" s="181" t="s">
        <v>37</v>
      </c>
      <c r="K11" s="18" t="s">
        <v>143</v>
      </c>
      <c r="L11" s="25" t="s">
        <v>33</v>
      </c>
      <c r="M11" s="26">
        <v>16.14</v>
      </c>
      <c r="N11" s="26">
        <v>6.24</v>
      </c>
      <c r="O11" s="26">
        <v>26.82</v>
      </c>
      <c r="P11" s="26">
        <v>182.18</v>
      </c>
      <c r="Q11" s="25">
        <v>439</v>
      </c>
      <c r="R11" s="119">
        <v>28.2</v>
      </c>
    </row>
    <row r="12" spans="1:19" ht="24.75" customHeight="1">
      <c r="A12" s="58"/>
      <c r="B12" s="24" t="s">
        <v>50</v>
      </c>
      <c r="C12" s="22">
        <v>100</v>
      </c>
      <c r="D12" s="23">
        <v>2.83</v>
      </c>
      <c r="E12" s="23">
        <v>4.59</v>
      </c>
      <c r="F12" s="23">
        <v>19.5</v>
      </c>
      <c r="G12" s="23">
        <v>130.72999999999999</v>
      </c>
      <c r="H12" s="25">
        <v>510</v>
      </c>
      <c r="I12" s="118">
        <v>5.34</v>
      </c>
      <c r="J12" s="116"/>
      <c r="K12" s="18" t="s">
        <v>22</v>
      </c>
      <c r="L12" s="22">
        <v>150</v>
      </c>
      <c r="M12" s="23">
        <v>3.3</v>
      </c>
      <c r="N12" s="23">
        <v>5.44</v>
      </c>
      <c r="O12" s="23">
        <v>22.21</v>
      </c>
      <c r="P12" s="23">
        <v>181.68</v>
      </c>
      <c r="Q12" s="25">
        <v>520</v>
      </c>
      <c r="R12" s="118">
        <v>18.399999999999999</v>
      </c>
    </row>
    <row r="13" spans="1:19" ht="18.75">
      <c r="A13" s="58"/>
      <c r="B13" s="24" t="s">
        <v>107</v>
      </c>
      <c r="C13" s="22">
        <v>20</v>
      </c>
      <c r="D13" s="23">
        <v>0.66</v>
      </c>
      <c r="E13" s="23">
        <v>0.48</v>
      </c>
      <c r="F13" s="23">
        <v>1.78</v>
      </c>
      <c r="G13" s="23">
        <v>14.16</v>
      </c>
      <c r="H13" s="25" t="s">
        <v>108</v>
      </c>
      <c r="I13" s="118">
        <v>2.08</v>
      </c>
      <c r="J13" s="116"/>
      <c r="K13" s="18" t="s">
        <v>80</v>
      </c>
      <c r="L13" s="22">
        <v>30</v>
      </c>
      <c r="M13" s="23">
        <v>0.35</v>
      </c>
      <c r="N13" s="23">
        <v>4.13</v>
      </c>
      <c r="O13" s="23">
        <v>2</v>
      </c>
      <c r="P13" s="23">
        <v>33.549999999999997</v>
      </c>
      <c r="Q13" s="25">
        <v>71</v>
      </c>
      <c r="R13" s="118">
        <v>4.79</v>
      </c>
    </row>
    <row r="14" spans="1:19" ht="26.25" customHeight="1">
      <c r="A14" s="58"/>
      <c r="B14" s="18" t="s">
        <v>102</v>
      </c>
      <c r="C14" s="25">
        <v>20</v>
      </c>
      <c r="D14" s="26">
        <v>2.29</v>
      </c>
      <c r="E14" s="26">
        <v>3.14</v>
      </c>
      <c r="F14" s="26">
        <v>4.16</v>
      </c>
      <c r="G14" s="26">
        <v>50.29</v>
      </c>
      <c r="H14" s="46">
        <v>94</v>
      </c>
      <c r="I14" s="119">
        <v>4.63</v>
      </c>
      <c r="J14" s="116"/>
      <c r="K14" s="24" t="s">
        <v>30</v>
      </c>
      <c r="L14" s="25">
        <v>200</v>
      </c>
      <c r="M14" s="26">
        <v>0.15</v>
      </c>
      <c r="N14" s="26">
        <v>0.14000000000000001</v>
      </c>
      <c r="O14" s="26">
        <v>9.33</v>
      </c>
      <c r="P14" s="26">
        <v>64</v>
      </c>
      <c r="Q14" s="25">
        <v>701</v>
      </c>
      <c r="R14" s="119">
        <v>5.61</v>
      </c>
    </row>
    <row r="15" spans="1:19" ht="22.5" customHeight="1">
      <c r="A15" s="58"/>
      <c r="B15" s="55" t="s">
        <v>32</v>
      </c>
      <c r="C15" s="46">
        <v>200</v>
      </c>
      <c r="D15" s="47">
        <v>0.23</v>
      </c>
      <c r="E15" s="47">
        <v>0.01</v>
      </c>
      <c r="F15" s="47">
        <v>15.27</v>
      </c>
      <c r="G15" s="47">
        <v>142.19999999999999</v>
      </c>
      <c r="H15" s="46">
        <v>648</v>
      </c>
      <c r="I15" s="122">
        <v>5.3</v>
      </c>
      <c r="J15" s="170"/>
      <c r="K15" s="18" t="s">
        <v>10</v>
      </c>
      <c r="L15" s="22">
        <v>40</v>
      </c>
      <c r="M15" s="23">
        <v>3.04</v>
      </c>
      <c r="N15" s="23">
        <v>0.32</v>
      </c>
      <c r="O15" s="23">
        <v>19.68</v>
      </c>
      <c r="P15" s="23">
        <v>104.5</v>
      </c>
      <c r="Q15" s="25"/>
      <c r="R15" s="118">
        <v>3</v>
      </c>
    </row>
    <row r="16" spans="1:19" ht="26.25" customHeight="1">
      <c r="A16" s="74"/>
      <c r="B16" s="18" t="s">
        <v>10</v>
      </c>
      <c r="C16" s="22">
        <v>37</v>
      </c>
      <c r="D16" s="23">
        <v>2.81</v>
      </c>
      <c r="E16" s="23">
        <v>0.3</v>
      </c>
      <c r="F16" s="23">
        <v>18.2</v>
      </c>
      <c r="G16" s="23">
        <v>96.66</v>
      </c>
      <c r="H16" s="25"/>
      <c r="I16" s="118">
        <v>2.79</v>
      </c>
      <c r="J16" s="116"/>
      <c r="K16" s="18"/>
      <c r="L16" s="22"/>
      <c r="M16" s="23"/>
      <c r="N16" s="23"/>
      <c r="O16" s="23"/>
      <c r="P16" s="23"/>
      <c r="Q16" s="28"/>
      <c r="R16" s="118"/>
    </row>
    <row r="17" spans="1:18" ht="26.25" customHeight="1">
      <c r="A17" s="74" t="s">
        <v>75</v>
      </c>
      <c r="B17" s="90"/>
      <c r="C17" s="91">
        <f>SUM(C11:C16)</f>
        <v>467</v>
      </c>
      <c r="D17" s="91">
        <f t="shared" ref="D17:I17" si="0">SUM(D11:D16)</f>
        <v>17.07</v>
      </c>
      <c r="E17" s="91">
        <f t="shared" si="0"/>
        <v>15.06</v>
      </c>
      <c r="F17" s="91">
        <f t="shared" si="0"/>
        <v>69.58</v>
      </c>
      <c r="G17" s="91">
        <f t="shared" si="0"/>
        <v>586.5</v>
      </c>
      <c r="H17" s="91"/>
      <c r="I17" s="92">
        <f t="shared" si="0"/>
        <v>60</v>
      </c>
      <c r="J17" s="74" t="s">
        <v>75</v>
      </c>
      <c r="K17" s="90"/>
      <c r="L17" s="91">
        <v>500</v>
      </c>
      <c r="M17" s="49">
        <f>SUM(M11:M16)</f>
        <v>22.98</v>
      </c>
      <c r="N17" s="49">
        <f t="shared" ref="N17:R17" si="1">SUM(N11:N16)</f>
        <v>16.27</v>
      </c>
      <c r="O17" s="49">
        <f t="shared" si="1"/>
        <v>80.039999999999992</v>
      </c>
      <c r="P17" s="49">
        <f t="shared" si="1"/>
        <v>565.91000000000008</v>
      </c>
      <c r="Q17" s="49"/>
      <c r="R17" s="49">
        <f t="shared" si="1"/>
        <v>59.999999999999993</v>
      </c>
    </row>
    <row r="18" spans="1:18" ht="28.5" customHeight="1">
      <c r="A18" s="61" t="s">
        <v>60</v>
      </c>
      <c r="B18" s="181"/>
      <c r="C18" s="184"/>
      <c r="D18" s="26"/>
      <c r="E18" s="26"/>
      <c r="F18" s="26"/>
      <c r="G18" s="185"/>
      <c r="H18" s="184"/>
      <c r="I18" s="185"/>
      <c r="J18" s="181" t="s">
        <v>65</v>
      </c>
      <c r="K18" s="181"/>
      <c r="L18" s="184"/>
      <c r="M18" s="26"/>
      <c r="N18" s="26"/>
      <c r="O18" s="26"/>
      <c r="P18" s="185"/>
      <c r="Q18" s="184"/>
      <c r="R18" s="185"/>
    </row>
    <row r="19" spans="1:18" ht="30" customHeight="1">
      <c r="A19" s="36" t="s">
        <v>37</v>
      </c>
      <c r="B19" s="45" t="s">
        <v>106</v>
      </c>
      <c r="C19" s="59">
        <v>70</v>
      </c>
      <c r="D19" s="57">
        <v>10.35</v>
      </c>
      <c r="E19" s="57">
        <v>9.1</v>
      </c>
      <c r="F19" s="57">
        <v>9.34</v>
      </c>
      <c r="G19" s="57">
        <v>161.88</v>
      </c>
      <c r="H19" s="46" t="s">
        <v>109</v>
      </c>
      <c r="I19" s="117">
        <v>33.49</v>
      </c>
      <c r="J19" s="181" t="s">
        <v>37</v>
      </c>
      <c r="K19" s="18" t="s">
        <v>11</v>
      </c>
      <c r="L19" s="22">
        <v>220</v>
      </c>
      <c r="M19" s="57">
        <v>7.97</v>
      </c>
      <c r="N19" s="57">
        <v>12.06</v>
      </c>
      <c r="O19" s="57">
        <v>37.01</v>
      </c>
      <c r="P19" s="47">
        <v>264.45999999999998</v>
      </c>
      <c r="Q19" s="25" t="s">
        <v>132</v>
      </c>
      <c r="R19" s="118">
        <v>46.39</v>
      </c>
    </row>
    <row r="20" spans="1:18" ht="41.25" customHeight="1">
      <c r="A20" s="167"/>
      <c r="B20" s="18" t="s">
        <v>110</v>
      </c>
      <c r="C20" s="22">
        <v>120</v>
      </c>
      <c r="D20" s="23">
        <v>2.29</v>
      </c>
      <c r="E20" s="23">
        <v>5.45</v>
      </c>
      <c r="F20" s="23">
        <v>18.41</v>
      </c>
      <c r="G20" s="23">
        <v>163.88</v>
      </c>
      <c r="H20" s="25">
        <v>351</v>
      </c>
      <c r="I20" s="118">
        <v>13.07</v>
      </c>
      <c r="J20" s="116"/>
      <c r="K20" s="18" t="s">
        <v>38</v>
      </c>
      <c r="L20" s="25">
        <v>20</v>
      </c>
      <c r="M20" s="26">
        <v>0.59</v>
      </c>
      <c r="N20" s="26">
        <v>0.03</v>
      </c>
      <c r="O20" s="26">
        <v>1.19</v>
      </c>
      <c r="P20" s="26">
        <v>26.7</v>
      </c>
      <c r="Q20" s="46"/>
      <c r="R20" s="119">
        <v>5.67</v>
      </c>
    </row>
    <row r="21" spans="1:18" ht="34.5" customHeight="1">
      <c r="A21" s="167"/>
      <c r="B21" s="11" t="s">
        <v>46</v>
      </c>
      <c r="C21" s="14">
        <v>20</v>
      </c>
      <c r="D21" s="15">
        <v>0.06</v>
      </c>
      <c r="E21" s="15">
        <v>0.49</v>
      </c>
      <c r="F21" s="15">
        <v>1.94</v>
      </c>
      <c r="G21" s="15">
        <v>14</v>
      </c>
      <c r="H21" s="16">
        <v>587</v>
      </c>
      <c r="I21" s="121">
        <v>2.08</v>
      </c>
      <c r="J21" s="170"/>
      <c r="K21" s="55" t="s">
        <v>32</v>
      </c>
      <c r="L21" s="46">
        <v>200</v>
      </c>
      <c r="M21" s="47">
        <v>0.23</v>
      </c>
      <c r="N21" s="47">
        <v>0.01</v>
      </c>
      <c r="O21" s="47">
        <v>15.27</v>
      </c>
      <c r="P21" s="47">
        <v>142.19999999999999</v>
      </c>
      <c r="Q21" s="46">
        <v>648</v>
      </c>
      <c r="R21" s="122">
        <v>5.3</v>
      </c>
    </row>
    <row r="22" spans="1:18" ht="24.75" customHeight="1">
      <c r="A22" s="167"/>
      <c r="B22" s="18" t="s">
        <v>122</v>
      </c>
      <c r="C22" s="22">
        <v>15</v>
      </c>
      <c r="D22" s="26">
        <v>0.19</v>
      </c>
      <c r="E22" s="26">
        <v>0.03</v>
      </c>
      <c r="F22" s="26">
        <v>0.66</v>
      </c>
      <c r="G22" s="26">
        <v>3.74</v>
      </c>
      <c r="H22" s="25"/>
      <c r="I22" s="118">
        <v>2.87</v>
      </c>
      <c r="J22" s="116"/>
      <c r="K22" s="18" t="s">
        <v>10</v>
      </c>
      <c r="L22" s="22">
        <v>35</v>
      </c>
      <c r="M22" s="23">
        <v>2.66</v>
      </c>
      <c r="N22" s="23">
        <v>0.28000000000000003</v>
      </c>
      <c r="O22" s="23">
        <v>17.22</v>
      </c>
      <c r="P22" s="23">
        <v>91.44</v>
      </c>
      <c r="Q22" s="16"/>
      <c r="R22" s="118">
        <v>2.64</v>
      </c>
    </row>
    <row r="23" spans="1:18" ht="22.5" customHeight="1">
      <c r="A23" s="167"/>
      <c r="B23" s="24" t="s">
        <v>30</v>
      </c>
      <c r="C23" s="25">
        <v>200</v>
      </c>
      <c r="D23" s="26">
        <v>0.15</v>
      </c>
      <c r="E23" s="26">
        <v>0.14000000000000001</v>
      </c>
      <c r="F23" s="26">
        <v>9.33</v>
      </c>
      <c r="G23" s="26">
        <v>64</v>
      </c>
      <c r="H23" s="25">
        <v>701</v>
      </c>
      <c r="I23" s="119">
        <v>5.61</v>
      </c>
      <c r="J23" s="116"/>
      <c r="K23" s="45"/>
      <c r="L23" s="59"/>
      <c r="M23" s="57"/>
      <c r="N23" s="57"/>
      <c r="O23" s="57"/>
      <c r="P23" s="47"/>
      <c r="Q23" s="46"/>
      <c r="R23" s="117"/>
    </row>
    <row r="24" spans="1:18" ht="18.75">
      <c r="A24" s="167"/>
      <c r="B24" s="18" t="s">
        <v>10</v>
      </c>
      <c r="C24" s="22">
        <v>38</v>
      </c>
      <c r="D24" s="23">
        <v>2.89</v>
      </c>
      <c r="E24" s="23">
        <v>0.3</v>
      </c>
      <c r="F24" s="23">
        <v>18.690000000000001</v>
      </c>
      <c r="G24" s="23">
        <v>99.28</v>
      </c>
      <c r="H24" s="25"/>
      <c r="I24" s="118">
        <v>2.88</v>
      </c>
      <c r="J24" s="74"/>
      <c r="K24" s="18"/>
      <c r="L24" s="22"/>
      <c r="M24" s="23"/>
      <c r="N24" s="23"/>
      <c r="O24" s="23"/>
      <c r="P24" s="23"/>
      <c r="Q24" s="25"/>
      <c r="R24" s="118"/>
    </row>
    <row r="25" spans="1:18" ht="18.75">
      <c r="A25" s="74" t="s">
        <v>75</v>
      </c>
      <c r="B25" s="18"/>
      <c r="C25" s="93">
        <f>SUM(C19:C24)</f>
        <v>463</v>
      </c>
      <c r="D25" s="93">
        <f t="shared" ref="D25:I25" si="2">SUM(D19:D24)</f>
        <v>15.930000000000001</v>
      </c>
      <c r="E25" s="93">
        <f t="shared" si="2"/>
        <v>15.510000000000002</v>
      </c>
      <c r="F25" s="93">
        <f t="shared" si="2"/>
        <v>58.370000000000005</v>
      </c>
      <c r="G25" s="93">
        <f t="shared" si="2"/>
        <v>506.78</v>
      </c>
      <c r="H25" s="93"/>
      <c r="I25" s="49">
        <f t="shared" si="2"/>
        <v>60</v>
      </c>
      <c r="J25" s="74" t="s">
        <v>75</v>
      </c>
      <c r="K25" s="173"/>
      <c r="L25" s="91">
        <f>SUM(L19:L24)</f>
        <v>475</v>
      </c>
      <c r="M25" s="91">
        <f t="shared" ref="M25:R25" si="3">SUM(M19:M24)</f>
        <v>11.450000000000001</v>
      </c>
      <c r="N25" s="91">
        <f t="shared" si="3"/>
        <v>12.379999999999999</v>
      </c>
      <c r="O25" s="91">
        <f t="shared" si="3"/>
        <v>70.69</v>
      </c>
      <c r="P25" s="91">
        <f t="shared" si="3"/>
        <v>524.79999999999995</v>
      </c>
      <c r="Q25" s="91"/>
      <c r="R25" s="92">
        <f t="shared" si="3"/>
        <v>60</v>
      </c>
    </row>
    <row r="26" spans="1:18" ht="37.5">
      <c r="A26" s="61" t="s">
        <v>61</v>
      </c>
      <c r="B26" s="11"/>
      <c r="C26" s="14"/>
      <c r="D26" s="15"/>
      <c r="E26" s="15"/>
      <c r="F26" s="15"/>
      <c r="G26" s="23"/>
      <c r="H26" s="25"/>
      <c r="I26" s="23"/>
      <c r="J26" s="181" t="s">
        <v>66</v>
      </c>
      <c r="K26" s="181"/>
      <c r="L26" s="184"/>
      <c r="M26" s="26"/>
      <c r="N26" s="26"/>
      <c r="O26" s="26"/>
      <c r="P26" s="185"/>
      <c r="Q26" s="184"/>
      <c r="R26" s="185"/>
    </row>
    <row r="27" spans="1:18" ht="24" customHeight="1">
      <c r="A27" s="36" t="s">
        <v>37</v>
      </c>
      <c r="B27" s="18" t="s">
        <v>126</v>
      </c>
      <c r="C27" s="25">
        <v>250</v>
      </c>
      <c r="D27" s="26">
        <v>10.81</v>
      </c>
      <c r="E27" s="26">
        <v>14.72</v>
      </c>
      <c r="F27" s="26">
        <v>37.590000000000003</v>
      </c>
      <c r="G27" s="26">
        <v>318</v>
      </c>
      <c r="H27" s="25" t="s">
        <v>112</v>
      </c>
      <c r="I27" s="119">
        <v>46.56</v>
      </c>
      <c r="J27" s="181" t="s">
        <v>37</v>
      </c>
      <c r="K27" s="24" t="s">
        <v>142</v>
      </c>
      <c r="L27" s="22" t="s">
        <v>33</v>
      </c>
      <c r="M27" s="23">
        <v>12.64</v>
      </c>
      <c r="N27" s="23">
        <v>8.9499999999999993</v>
      </c>
      <c r="O27" s="23">
        <v>10.3</v>
      </c>
      <c r="P27" s="23">
        <v>167.2</v>
      </c>
      <c r="Q27" s="25">
        <v>437</v>
      </c>
      <c r="R27" s="118">
        <v>43.94</v>
      </c>
    </row>
    <row r="28" spans="1:18" ht="35.25" customHeight="1">
      <c r="A28" s="167"/>
      <c r="B28" s="18" t="s">
        <v>38</v>
      </c>
      <c r="C28" s="25">
        <v>20</v>
      </c>
      <c r="D28" s="26">
        <v>0.59</v>
      </c>
      <c r="E28" s="26">
        <v>0.03</v>
      </c>
      <c r="F28" s="26">
        <v>1.19</v>
      </c>
      <c r="G28" s="26">
        <v>26.7</v>
      </c>
      <c r="H28" s="46"/>
      <c r="I28" s="119">
        <v>5.67</v>
      </c>
      <c r="J28" s="116"/>
      <c r="K28" s="18" t="s">
        <v>18</v>
      </c>
      <c r="L28" s="22">
        <v>120</v>
      </c>
      <c r="M28" s="23">
        <v>2.77</v>
      </c>
      <c r="N28" s="23">
        <v>7.84</v>
      </c>
      <c r="O28" s="23">
        <v>27.97</v>
      </c>
      <c r="P28" s="23">
        <v>165.63</v>
      </c>
      <c r="Q28" s="25">
        <v>512</v>
      </c>
      <c r="R28" s="118">
        <v>10.65</v>
      </c>
    </row>
    <row r="29" spans="1:18" ht="18.75">
      <c r="A29" s="167"/>
      <c r="B29" s="24" t="s">
        <v>41</v>
      </c>
      <c r="C29" s="25">
        <v>200</v>
      </c>
      <c r="D29" s="26">
        <v>0.47</v>
      </c>
      <c r="E29" s="26">
        <v>0</v>
      </c>
      <c r="F29" s="26">
        <v>19.78</v>
      </c>
      <c r="G29" s="26">
        <v>112.68</v>
      </c>
      <c r="H29" s="25">
        <v>639</v>
      </c>
      <c r="I29" s="119">
        <v>5.13</v>
      </c>
      <c r="J29" s="116"/>
      <c r="K29" s="18" t="s">
        <v>9</v>
      </c>
      <c r="L29" s="22" t="s">
        <v>25</v>
      </c>
      <c r="M29" s="23">
        <v>0.19</v>
      </c>
      <c r="N29" s="23">
        <v>0.04</v>
      </c>
      <c r="O29" s="23">
        <v>10.98</v>
      </c>
      <c r="P29" s="23">
        <v>43.9</v>
      </c>
      <c r="Q29" s="25">
        <v>685</v>
      </c>
      <c r="R29" s="118">
        <v>2.6</v>
      </c>
    </row>
    <row r="30" spans="1:18" ht="18.75">
      <c r="A30" s="167"/>
      <c r="B30" s="18" t="s">
        <v>10</v>
      </c>
      <c r="C30" s="22">
        <v>35</v>
      </c>
      <c r="D30" s="23">
        <v>2.66</v>
      </c>
      <c r="E30" s="23">
        <v>0.28000000000000003</v>
      </c>
      <c r="F30" s="23">
        <v>17.22</v>
      </c>
      <c r="G30" s="23">
        <v>91.44</v>
      </c>
      <c r="H30" s="16"/>
      <c r="I30" s="118">
        <v>2.64</v>
      </c>
      <c r="J30" s="116"/>
      <c r="K30" s="18" t="s">
        <v>10</v>
      </c>
      <c r="L30" s="22">
        <v>37</v>
      </c>
      <c r="M30" s="23">
        <v>2.81</v>
      </c>
      <c r="N30" s="23">
        <v>0.3</v>
      </c>
      <c r="O30" s="23">
        <v>18.2</v>
      </c>
      <c r="P30" s="23">
        <v>96.66</v>
      </c>
      <c r="Q30" s="25"/>
      <c r="R30" s="118">
        <v>2.81</v>
      </c>
    </row>
    <row r="31" spans="1:18" ht="18.75">
      <c r="A31" s="167"/>
      <c r="B31" s="18"/>
      <c r="C31" s="59"/>
      <c r="D31" s="57"/>
      <c r="E31" s="57"/>
      <c r="F31" s="57"/>
      <c r="G31" s="57"/>
      <c r="H31" s="46"/>
      <c r="I31" s="117"/>
      <c r="J31" s="116"/>
      <c r="K31" s="18"/>
      <c r="L31" s="22"/>
      <c r="M31" s="23"/>
      <c r="N31" s="23"/>
      <c r="O31" s="23"/>
      <c r="P31" s="23"/>
      <c r="Q31" s="25"/>
      <c r="R31" s="118"/>
    </row>
    <row r="32" spans="1:18" ht="18.75">
      <c r="A32" s="58"/>
      <c r="B32" s="75"/>
      <c r="C32" s="22"/>
      <c r="D32" s="23"/>
      <c r="E32" s="23"/>
      <c r="F32" s="23"/>
      <c r="G32" s="23"/>
      <c r="H32" s="25"/>
      <c r="I32" s="23"/>
      <c r="J32" s="186"/>
      <c r="K32" s="75"/>
      <c r="L32" s="22"/>
      <c r="M32" s="23"/>
      <c r="N32" s="23"/>
      <c r="O32" s="23"/>
      <c r="P32" s="23"/>
      <c r="Q32" s="28"/>
      <c r="R32" s="23"/>
    </row>
    <row r="33" spans="1:18" ht="24.75" customHeight="1">
      <c r="A33" s="74" t="s">
        <v>75</v>
      </c>
      <c r="B33" s="48"/>
      <c r="C33" s="93">
        <f>SUM(C27:C31)</f>
        <v>505</v>
      </c>
      <c r="D33" s="49">
        <f t="shared" ref="D33:G33" si="4">SUM(D27:D31)</f>
        <v>14.530000000000001</v>
      </c>
      <c r="E33" s="49">
        <f t="shared" si="4"/>
        <v>15.03</v>
      </c>
      <c r="F33" s="49">
        <f t="shared" si="4"/>
        <v>75.78</v>
      </c>
      <c r="G33" s="49">
        <f t="shared" si="4"/>
        <v>548.81999999999994</v>
      </c>
      <c r="H33" s="25"/>
      <c r="I33" s="49">
        <f t="shared" ref="I33" si="5">SUM(I27:I31)</f>
        <v>60.000000000000007</v>
      </c>
      <c r="J33" s="74" t="s">
        <v>75</v>
      </c>
      <c r="K33" s="48"/>
      <c r="L33" s="93">
        <v>449</v>
      </c>
      <c r="M33" s="49">
        <f t="shared" ref="M33:P33" si="6">SUM(M27:M31)</f>
        <v>18.41</v>
      </c>
      <c r="N33" s="49">
        <f t="shared" si="6"/>
        <v>17.13</v>
      </c>
      <c r="O33" s="49">
        <f t="shared" si="6"/>
        <v>67.45</v>
      </c>
      <c r="P33" s="49">
        <f t="shared" si="6"/>
        <v>473.39</v>
      </c>
      <c r="Q33" s="46"/>
      <c r="R33" s="49">
        <f t="shared" ref="R33" si="7">SUM(R27:R31)</f>
        <v>60</v>
      </c>
    </row>
    <row r="34" spans="1:18" ht="30" customHeight="1">
      <c r="A34" s="61" t="s">
        <v>62</v>
      </c>
      <c r="B34" s="181"/>
      <c r="C34" s="184"/>
      <c r="D34" s="26"/>
      <c r="E34" s="26"/>
      <c r="F34" s="26"/>
      <c r="G34" s="185"/>
      <c r="H34" s="184"/>
      <c r="I34" s="185"/>
      <c r="J34" s="181" t="s">
        <v>67</v>
      </c>
      <c r="K34" s="181"/>
      <c r="L34" s="184"/>
      <c r="M34" s="26"/>
      <c r="N34" s="26"/>
      <c r="O34" s="26"/>
      <c r="P34" s="185"/>
      <c r="Q34" s="184"/>
      <c r="R34" s="185"/>
    </row>
    <row r="35" spans="1:18" ht="28.5" customHeight="1">
      <c r="A35" s="36" t="s">
        <v>37</v>
      </c>
      <c r="B35" s="24" t="s">
        <v>142</v>
      </c>
      <c r="C35" s="22" t="s">
        <v>33</v>
      </c>
      <c r="D35" s="23">
        <v>12.64</v>
      </c>
      <c r="E35" s="23">
        <v>8.9499999999999993</v>
      </c>
      <c r="F35" s="23">
        <v>10.3</v>
      </c>
      <c r="G35" s="23">
        <v>167.2</v>
      </c>
      <c r="H35" s="25">
        <v>437</v>
      </c>
      <c r="I35" s="118">
        <v>43.94</v>
      </c>
      <c r="J35" s="181" t="s">
        <v>37</v>
      </c>
      <c r="K35" s="18" t="s">
        <v>144</v>
      </c>
      <c r="L35" s="25" t="s">
        <v>33</v>
      </c>
      <c r="M35" s="26">
        <v>11.35</v>
      </c>
      <c r="N35" s="26">
        <v>10.61</v>
      </c>
      <c r="O35" s="26">
        <v>6.59</v>
      </c>
      <c r="P35" s="26">
        <v>123.9</v>
      </c>
      <c r="Q35" s="25">
        <v>433</v>
      </c>
      <c r="R35" s="119">
        <v>37.630000000000003</v>
      </c>
    </row>
    <row r="36" spans="1:18" ht="37.5">
      <c r="A36" s="58"/>
      <c r="B36" s="45" t="s">
        <v>12</v>
      </c>
      <c r="C36" s="46">
        <v>100</v>
      </c>
      <c r="D36" s="47">
        <v>2.21</v>
      </c>
      <c r="E36" s="47">
        <v>3.89</v>
      </c>
      <c r="F36" s="47">
        <v>17.87</v>
      </c>
      <c r="G36" s="47">
        <v>146.33000000000001</v>
      </c>
      <c r="H36" s="46">
        <v>332</v>
      </c>
      <c r="I36" s="122">
        <v>7.95</v>
      </c>
      <c r="J36" s="170"/>
      <c r="K36" s="18" t="s">
        <v>12</v>
      </c>
      <c r="L36" s="46">
        <v>120</v>
      </c>
      <c r="M36" s="47">
        <v>2.66</v>
      </c>
      <c r="N36" s="47">
        <v>4.67</v>
      </c>
      <c r="O36" s="47">
        <v>21.44</v>
      </c>
      <c r="P36" s="47">
        <v>175.6</v>
      </c>
      <c r="Q36" s="46">
        <v>332</v>
      </c>
      <c r="R36" s="122">
        <v>9.49</v>
      </c>
    </row>
    <row r="37" spans="1:18" ht="28.5" customHeight="1">
      <c r="A37" s="58"/>
      <c r="B37" s="55" t="s">
        <v>32</v>
      </c>
      <c r="C37" s="46">
        <v>200</v>
      </c>
      <c r="D37" s="47">
        <v>0.23</v>
      </c>
      <c r="E37" s="47">
        <v>0.01</v>
      </c>
      <c r="F37" s="47">
        <v>15.27</v>
      </c>
      <c r="G37" s="47">
        <v>142.19999999999999</v>
      </c>
      <c r="H37" s="46">
        <v>648</v>
      </c>
      <c r="I37" s="122">
        <v>5.3</v>
      </c>
      <c r="J37" s="116"/>
      <c r="K37" s="18" t="s">
        <v>93</v>
      </c>
      <c r="L37" s="25">
        <v>20</v>
      </c>
      <c r="M37" s="26">
        <v>0.26</v>
      </c>
      <c r="N37" s="26">
        <v>4.8000000000000001E-2</v>
      </c>
      <c r="O37" s="26">
        <v>0.86</v>
      </c>
      <c r="P37" s="26">
        <v>4.88</v>
      </c>
      <c r="Q37" s="46">
        <v>45</v>
      </c>
      <c r="R37" s="26">
        <v>4.75</v>
      </c>
    </row>
    <row r="38" spans="1:18" ht="28.5" customHeight="1">
      <c r="A38" s="58"/>
      <c r="B38" s="18" t="s">
        <v>10</v>
      </c>
      <c r="C38" s="22">
        <v>37</v>
      </c>
      <c r="D38" s="23">
        <v>2.81</v>
      </c>
      <c r="E38" s="23">
        <v>0.3</v>
      </c>
      <c r="F38" s="23">
        <v>18.2</v>
      </c>
      <c r="G38" s="23">
        <v>96.66</v>
      </c>
      <c r="H38" s="25"/>
      <c r="I38" s="118">
        <v>2.81</v>
      </c>
      <c r="J38" s="116"/>
      <c r="K38" s="24" t="s">
        <v>41</v>
      </c>
      <c r="L38" s="25">
        <v>200</v>
      </c>
      <c r="M38" s="26">
        <v>0.47</v>
      </c>
      <c r="N38" s="26">
        <v>0</v>
      </c>
      <c r="O38" s="26">
        <v>19.78</v>
      </c>
      <c r="P38" s="26">
        <v>112.68</v>
      </c>
      <c r="Q38" s="25">
        <v>639</v>
      </c>
      <c r="R38" s="119">
        <v>5.13</v>
      </c>
    </row>
    <row r="39" spans="1:18" ht="28.5" customHeight="1">
      <c r="A39" s="58"/>
      <c r="B39" s="27"/>
      <c r="C39" s="93"/>
      <c r="D39" s="49"/>
      <c r="E39" s="49"/>
      <c r="F39" s="49"/>
      <c r="G39" s="49"/>
      <c r="H39" s="25"/>
      <c r="I39" s="124"/>
      <c r="J39" s="116"/>
      <c r="K39" s="18" t="s">
        <v>10</v>
      </c>
      <c r="L39" s="59">
        <v>40</v>
      </c>
      <c r="M39" s="57">
        <v>3.04</v>
      </c>
      <c r="N39" s="57">
        <v>0.32</v>
      </c>
      <c r="O39" s="57">
        <v>23.2</v>
      </c>
      <c r="P39" s="57">
        <v>104.5</v>
      </c>
      <c r="Q39" s="46"/>
      <c r="R39" s="117">
        <v>3</v>
      </c>
    </row>
    <row r="40" spans="1:18" ht="24.75" customHeight="1">
      <c r="A40" s="74" t="s">
        <v>75</v>
      </c>
      <c r="B40" s="48"/>
      <c r="C40" s="28">
        <v>417</v>
      </c>
      <c r="D40" s="28">
        <f>SUM(D35:D39)</f>
        <v>17.89</v>
      </c>
      <c r="E40" s="28">
        <f>SUM(E35:E39)</f>
        <v>13.15</v>
      </c>
      <c r="F40" s="28">
        <f>SUM(F35:F39)</f>
        <v>61.64</v>
      </c>
      <c r="G40" s="28">
        <f>SUM(G35:G39)</f>
        <v>552.39</v>
      </c>
      <c r="H40" s="28"/>
      <c r="I40" s="29">
        <f>SUM(I35:I39)</f>
        <v>60</v>
      </c>
      <c r="J40" s="74" t="s">
        <v>75</v>
      </c>
      <c r="K40" s="28"/>
      <c r="L40" s="28">
        <v>460</v>
      </c>
      <c r="M40" s="28">
        <f>SUM(M35:M39)</f>
        <v>17.78</v>
      </c>
      <c r="N40" s="28">
        <f>SUM(N35:N39)</f>
        <v>15.648</v>
      </c>
      <c r="O40" s="28">
        <f>SUM(O35:O39)</f>
        <v>71.87</v>
      </c>
      <c r="P40" s="28">
        <f>SUM(P35:P39)</f>
        <v>521.55999999999995</v>
      </c>
      <c r="Q40" s="187"/>
      <c r="R40" s="29">
        <f>SUM(R35:R39)</f>
        <v>60.000000000000007</v>
      </c>
    </row>
    <row r="41" spans="1:18" ht="18.75">
      <c r="B41" s="100"/>
      <c r="C41" s="188"/>
      <c r="D41" s="189"/>
      <c r="E41" s="189"/>
      <c r="F41" s="189"/>
      <c r="G41" s="189"/>
      <c r="H41" s="188"/>
      <c r="I41" s="189"/>
      <c r="J41" s="188"/>
      <c r="K41" s="100"/>
      <c r="L41" s="100"/>
      <c r="M41" s="99"/>
      <c r="N41" s="99"/>
      <c r="O41" s="99"/>
      <c r="P41" s="99"/>
      <c r="Q41" s="188"/>
      <c r="R41" s="99"/>
    </row>
    <row r="42" spans="1:18" ht="18.75">
      <c r="B42" s="40"/>
      <c r="C42" s="81"/>
      <c r="D42" s="41"/>
      <c r="E42" s="41"/>
      <c r="F42" s="41"/>
      <c r="G42" s="41"/>
      <c r="H42" s="81"/>
      <c r="I42" s="41"/>
      <c r="J42" s="81"/>
      <c r="K42" s="40"/>
      <c r="L42" s="40"/>
      <c r="M42" s="42"/>
      <c r="N42" s="42"/>
      <c r="O42" s="42"/>
      <c r="P42" s="42"/>
      <c r="Q42" s="81"/>
      <c r="R42" s="42"/>
    </row>
    <row r="43" spans="1:18" ht="15.75">
      <c r="B43" s="43"/>
      <c r="C43" s="43"/>
      <c r="D43" s="44"/>
      <c r="E43" s="44"/>
      <c r="F43" s="44"/>
      <c r="G43" s="44"/>
      <c r="H43" s="83"/>
      <c r="I43" s="44"/>
      <c r="J43" s="83"/>
      <c r="K43" s="43" t="s">
        <v>23</v>
      </c>
      <c r="L43" s="43"/>
      <c r="M43" s="53">
        <v>1</v>
      </c>
      <c r="N43" s="53">
        <v>1</v>
      </c>
      <c r="O43" s="53">
        <v>4</v>
      </c>
      <c r="P43" s="44"/>
      <c r="Q43" s="83"/>
      <c r="R43" s="44"/>
    </row>
  </sheetData>
  <mergeCells count="14">
    <mergeCell ref="G1:G2"/>
    <mergeCell ref="A1:A2"/>
    <mergeCell ref="B1:B2"/>
    <mergeCell ref="C1:C2"/>
    <mergeCell ref="D1:F1"/>
    <mergeCell ref="R1:R2"/>
    <mergeCell ref="P1:P2"/>
    <mergeCell ref="Q1:Q2"/>
    <mergeCell ref="H1:H2"/>
    <mergeCell ref="J1:J2"/>
    <mergeCell ref="K1:K2"/>
    <mergeCell ref="L1:L2"/>
    <mergeCell ref="M1:O1"/>
    <mergeCell ref="I1:I2"/>
  </mergeCells>
  <pageMargins left="0.70866141732283472" right="0.31496062992125984" top="0.35433070866141736" bottom="0.35433070866141736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R47"/>
  <sheetViews>
    <sheetView view="pageBreakPreview" zoomScale="60" workbookViewId="0">
      <selection sqref="A1:R46"/>
    </sheetView>
  </sheetViews>
  <sheetFormatPr defaultRowHeight="15"/>
  <cols>
    <col min="1" max="1" width="16" customWidth="1"/>
    <col min="2" max="2" width="39.140625" customWidth="1"/>
    <col min="3" max="3" width="12" customWidth="1"/>
    <col min="4" max="4" width="10.7109375" customWidth="1"/>
    <col min="7" max="7" width="10.28515625" customWidth="1"/>
    <col min="8" max="8" width="17.7109375" customWidth="1"/>
    <col min="9" max="9" width="16.28515625" customWidth="1"/>
    <col min="10" max="10" width="15.28515625" customWidth="1"/>
    <col min="11" max="11" width="38" customWidth="1"/>
    <col min="12" max="12" width="12.28515625" customWidth="1"/>
    <col min="13" max="13" width="11" customWidth="1"/>
    <col min="14" max="14" width="10" customWidth="1"/>
    <col min="16" max="16" width="10.5703125" customWidth="1"/>
    <col min="17" max="18" width="17.42578125" customWidth="1"/>
  </cols>
  <sheetData>
    <row r="1" spans="1:18" ht="18.75">
      <c r="A1" s="2"/>
      <c r="B1" s="332" t="s">
        <v>45</v>
      </c>
      <c r="C1" s="332"/>
      <c r="D1" s="332"/>
      <c r="E1" s="332"/>
      <c r="F1" s="332"/>
      <c r="G1" s="332"/>
      <c r="H1" s="1"/>
      <c r="I1" s="1"/>
      <c r="J1" s="2"/>
      <c r="M1" s="1"/>
      <c r="N1" s="1"/>
      <c r="O1" s="1"/>
      <c r="P1" s="1"/>
      <c r="Q1" s="1"/>
      <c r="R1" s="1"/>
    </row>
    <row r="2" spans="1:18" ht="18.75">
      <c r="A2" s="86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85"/>
    </row>
    <row r="3" spans="1:18" ht="15.75">
      <c r="A3" s="348" t="s">
        <v>54</v>
      </c>
      <c r="B3" s="350" t="s">
        <v>55</v>
      </c>
      <c r="C3" s="350" t="s">
        <v>56</v>
      </c>
      <c r="D3" s="352" t="s">
        <v>1</v>
      </c>
      <c r="E3" s="354" t="s">
        <v>2</v>
      </c>
      <c r="F3" s="355"/>
      <c r="G3" s="356"/>
      <c r="H3" s="352" t="s">
        <v>3</v>
      </c>
      <c r="I3" s="348" t="s">
        <v>0</v>
      </c>
      <c r="J3" s="348" t="s">
        <v>54</v>
      </c>
      <c r="K3" s="350" t="s">
        <v>55</v>
      </c>
      <c r="L3" s="350" t="s">
        <v>56</v>
      </c>
      <c r="M3" s="352" t="s">
        <v>1</v>
      </c>
      <c r="N3" s="354" t="s">
        <v>2</v>
      </c>
      <c r="O3" s="355"/>
      <c r="P3" s="356"/>
      <c r="Q3" s="352" t="s">
        <v>3</v>
      </c>
      <c r="R3" s="348" t="s">
        <v>0</v>
      </c>
    </row>
    <row r="4" spans="1:18" ht="15.75">
      <c r="A4" s="349"/>
      <c r="B4" s="351"/>
      <c r="C4" s="351"/>
      <c r="D4" s="353"/>
      <c r="E4" s="66" t="s">
        <v>4</v>
      </c>
      <c r="F4" s="66" t="s">
        <v>5</v>
      </c>
      <c r="G4" s="66" t="s">
        <v>6</v>
      </c>
      <c r="H4" s="353"/>
      <c r="I4" s="349"/>
      <c r="J4" s="349"/>
      <c r="K4" s="351"/>
      <c r="L4" s="351"/>
      <c r="M4" s="353"/>
      <c r="N4" s="66" t="s">
        <v>4</v>
      </c>
      <c r="O4" s="66" t="s">
        <v>5</v>
      </c>
      <c r="P4" s="66" t="s">
        <v>6</v>
      </c>
      <c r="Q4" s="353"/>
      <c r="R4" s="349"/>
    </row>
    <row r="5" spans="1:18" ht="37.5">
      <c r="A5" s="61" t="s">
        <v>57</v>
      </c>
      <c r="B5" s="36"/>
      <c r="C5" s="37"/>
      <c r="D5" s="38"/>
      <c r="E5" s="19"/>
      <c r="F5" s="19"/>
      <c r="G5" s="19"/>
      <c r="H5" s="38"/>
      <c r="I5" s="38"/>
      <c r="J5" s="61" t="s">
        <v>63</v>
      </c>
      <c r="K5" s="36"/>
      <c r="L5" s="37"/>
      <c r="M5" s="38"/>
      <c r="N5" s="19"/>
      <c r="O5" s="19"/>
      <c r="P5" s="19"/>
      <c r="Q5" s="38"/>
      <c r="R5" s="65"/>
    </row>
    <row r="6" spans="1:18" ht="39" customHeight="1">
      <c r="A6" s="7" t="s">
        <v>42</v>
      </c>
      <c r="B6" s="24" t="s">
        <v>86</v>
      </c>
      <c r="C6" s="22">
        <v>150</v>
      </c>
      <c r="D6" s="23">
        <v>36.67</v>
      </c>
      <c r="E6" s="23">
        <v>14.68</v>
      </c>
      <c r="F6" s="23">
        <v>15.67</v>
      </c>
      <c r="G6" s="23">
        <v>3.24</v>
      </c>
      <c r="H6" s="23">
        <v>277</v>
      </c>
      <c r="I6" s="4">
        <v>340</v>
      </c>
      <c r="J6" s="7" t="s">
        <v>42</v>
      </c>
      <c r="K6" s="18" t="s">
        <v>87</v>
      </c>
      <c r="L6" s="20" t="s">
        <v>7</v>
      </c>
      <c r="M6" s="21">
        <v>44.69</v>
      </c>
      <c r="N6" s="21">
        <v>10.69</v>
      </c>
      <c r="O6" s="21">
        <v>12.17</v>
      </c>
      <c r="P6" s="21">
        <v>44.94</v>
      </c>
      <c r="Q6" s="19">
        <v>361</v>
      </c>
      <c r="R6" s="17">
        <v>362</v>
      </c>
    </row>
    <row r="7" spans="1:18" ht="18.75">
      <c r="A7" s="4"/>
      <c r="B7" s="18" t="s">
        <v>8</v>
      </c>
      <c r="C7" s="22">
        <v>30</v>
      </c>
      <c r="D7" s="23">
        <v>5.46</v>
      </c>
      <c r="E7" s="23">
        <v>0.6</v>
      </c>
      <c r="F7" s="23">
        <v>1.8</v>
      </c>
      <c r="G7" s="23">
        <v>2.52</v>
      </c>
      <c r="H7" s="23">
        <v>44.1</v>
      </c>
      <c r="I7" s="4"/>
      <c r="J7" s="4"/>
      <c r="K7" s="18" t="s">
        <v>9</v>
      </c>
      <c r="L7" s="22" t="s">
        <v>25</v>
      </c>
      <c r="M7" s="23">
        <v>2.2999999999999998</v>
      </c>
      <c r="N7" s="23">
        <v>0.19</v>
      </c>
      <c r="O7" s="23">
        <v>0.04</v>
      </c>
      <c r="P7" s="23">
        <v>6.42</v>
      </c>
      <c r="Q7" s="23">
        <v>43.9</v>
      </c>
      <c r="R7" s="4">
        <v>685</v>
      </c>
    </row>
    <row r="8" spans="1:18" ht="18.75">
      <c r="A8" s="4"/>
      <c r="B8" s="18" t="s">
        <v>13</v>
      </c>
      <c r="C8" s="22" t="s">
        <v>24</v>
      </c>
      <c r="D8" s="23">
        <v>5.07</v>
      </c>
      <c r="E8" s="23">
        <v>0.3</v>
      </c>
      <c r="F8" s="23">
        <v>0.05</v>
      </c>
      <c r="G8" s="23">
        <v>15.2</v>
      </c>
      <c r="H8" s="23">
        <v>60</v>
      </c>
      <c r="I8" s="4">
        <v>686</v>
      </c>
      <c r="J8" s="4"/>
      <c r="K8" s="18" t="s">
        <v>10</v>
      </c>
      <c r="L8" s="20">
        <v>30</v>
      </c>
      <c r="M8" s="23">
        <v>1.95</v>
      </c>
      <c r="N8" s="21">
        <v>2.2799999999999998</v>
      </c>
      <c r="O8" s="21">
        <v>0.24</v>
      </c>
      <c r="P8" s="21">
        <v>14.76</v>
      </c>
      <c r="Q8" s="21">
        <v>78.38</v>
      </c>
      <c r="R8" s="20"/>
    </row>
    <row r="9" spans="1:18" ht="18.75">
      <c r="A9" s="4"/>
      <c r="B9" s="18" t="s">
        <v>10</v>
      </c>
      <c r="C9" s="20">
        <v>40</v>
      </c>
      <c r="D9" s="23">
        <v>2.6</v>
      </c>
      <c r="E9" s="21">
        <v>3.04</v>
      </c>
      <c r="F9" s="21">
        <v>0.32</v>
      </c>
      <c r="G9" s="21">
        <v>19.68</v>
      </c>
      <c r="H9" s="21">
        <v>104.5</v>
      </c>
      <c r="I9" s="4"/>
      <c r="J9" s="4"/>
      <c r="K9" s="18" t="s">
        <v>14</v>
      </c>
      <c r="L9" s="20">
        <v>15</v>
      </c>
      <c r="M9" s="21">
        <v>11.44</v>
      </c>
      <c r="N9" s="21">
        <v>3.48</v>
      </c>
      <c r="O9" s="21">
        <v>4.43</v>
      </c>
      <c r="P9" s="21">
        <v>0</v>
      </c>
      <c r="Q9" s="19">
        <v>53.75</v>
      </c>
      <c r="R9" s="4">
        <v>97</v>
      </c>
    </row>
    <row r="10" spans="1:18" ht="18.75">
      <c r="A10" s="4"/>
      <c r="B10" s="30" t="s">
        <v>36</v>
      </c>
      <c r="C10" s="17" t="s">
        <v>35</v>
      </c>
      <c r="D10" s="19">
        <v>10.58</v>
      </c>
      <c r="E10" s="19">
        <v>1.8</v>
      </c>
      <c r="F10" s="19">
        <v>2.86</v>
      </c>
      <c r="G10" s="19">
        <v>41.44</v>
      </c>
      <c r="H10" s="19">
        <v>139.4</v>
      </c>
      <c r="I10" s="4"/>
      <c r="J10" s="4"/>
      <c r="K10" s="18"/>
      <c r="L10" s="22"/>
      <c r="M10" s="23"/>
      <c r="N10" s="22"/>
      <c r="O10" s="22"/>
      <c r="P10" s="22"/>
      <c r="Q10" s="22"/>
      <c r="R10" s="4"/>
    </row>
    <row r="11" spans="1:18" ht="37.5">
      <c r="A11" s="62" t="s">
        <v>58</v>
      </c>
      <c r="B11" s="27"/>
      <c r="C11" s="28">
        <v>469</v>
      </c>
      <c r="D11" s="29">
        <f>SUM(D6:D10)</f>
        <v>60.38</v>
      </c>
      <c r="E11" s="29">
        <f>SUM(E6:E10)</f>
        <v>20.420000000000002</v>
      </c>
      <c r="F11" s="29">
        <f>SUM(F6:F10)</f>
        <v>20.7</v>
      </c>
      <c r="G11" s="29">
        <f>SUM(G6:G10)</f>
        <v>82.08</v>
      </c>
      <c r="H11" s="29">
        <f>SUM(H6:H10)</f>
        <v>625</v>
      </c>
      <c r="I11" s="4"/>
      <c r="J11" s="62" t="s">
        <v>58</v>
      </c>
      <c r="K11" s="27"/>
      <c r="L11" s="28">
        <v>427</v>
      </c>
      <c r="M11" s="29">
        <f>SUM(M6:M10)</f>
        <v>60.379999999999995</v>
      </c>
      <c r="N11" s="29">
        <f>SUM(N6:N10)</f>
        <v>16.639999999999997</v>
      </c>
      <c r="O11" s="29">
        <f>SUM(O6:O10)</f>
        <v>16.88</v>
      </c>
      <c r="P11" s="29">
        <f>SUM(P6:P10)</f>
        <v>66.12</v>
      </c>
      <c r="Q11" s="29">
        <f>SUM(Q6:Q10)</f>
        <v>537.03</v>
      </c>
      <c r="R11" s="32"/>
    </row>
    <row r="12" spans="1:18" ht="37.5">
      <c r="A12" s="61" t="s">
        <v>59</v>
      </c>
      <c r="B12" s="36"/>
      <c r="C12" s="37"/>
      <c r="D12" s="38"/>
      <c r="E12" s="19"/>
      <c r="F12" s="19"/>
      <c r="G12" s="19"/>
      <c r="H12" s="38"/>
      <c r="I12" s="6"/>
      <c r="J12" s="61" t="s">
        <v>64</v>
      </c>
      <c r="K12" s="36"/>
      <c r="L12" s="37"/>
      <c r="M12" s="38"/>
      <c r="N12" s="19"/>
      <c r="O12" s="19"/>
      <c r="P12" s="19"/>
      <c r="Q12" s="38"/>
      <c r="R12" s="6"/>
    </row>
    <row r="13" spans="1:18" ht="18.75">
      <c r="A13" s="7" t="s">
        <v>42</v>
      </c>
      <c r="B13" s="18" t="s">
        <v>11</v>
      </c>
      <c r="C13" s="22">
        <v>250</v>
      </c>
      <c r="D13" s="23">
        <v>38.18</v>
      </c>
      <c r="E13" s="23">
        <v>11.1</v>
      </c>
      <c r="F13" s="23">
        <v>14.03</v>
      </c>
      <c r="G13" s="23">
        <v>50.07</v>
      </c>
      <c r="H13" s="26">
        <v>451.13</v>
      </c>
      <c r="I13" s="4">
        <v>492</v>
      </c>
      <c r="J13" s="7" t="s">
        <v>42</v>
      </c>
      <c r="K13" s="55" t="s">
        <v>88</v>
      </c>
      <c r="L13" s="56" t="s">
        <v>89</v>
      </c>
      <c r="M13" s="51">
        <v>27.09</v>
      </c>
      <c r="N13" s="51">
        <v>10.56</v>
      </c>
      <c r="O13" s="51">
        <v>11.69</v>
      </c>
      <c r="P13" s="51">
        <v>23.48</v>
      </c>
      <c r="Q13" s="51">
        <v>177.47</v>
      </c>
      <c r="R13" s="54">
        <v>462</v>
      </c>
    </row>
    <row r="14" spans="1:18" ht="24.75" customHeight="1">
      <c r="A14" s="4"/>
      <c r="B14" s="18" t="s">
        <v>90</v>
      </c>
      <c r="C14" s="22">
        <v>20</v>
      </c>
      <c r="D14" s="23">
        <v>5.78</v>
      </c>
      <c r="E14" s="19">
        <v>0.42</v>
      </c>
      <c r="F14" s="19">
        <v>7.0000000000000007E-2</v>
      </c>
      <c r="G14" s="19">
        <v>2.04</v>
      </c>
      <c r="H14" s="19">
        <v>10.45</v>
      </c>
      <c r="I14" s="4"/>
      <c r="J14" s="4"/>
      <c r="K14" s="18" t="s">
        <v>12</v>
      </c>
      <c r="L14" s="17">
        <v>130</v>
      </c>
      <c r="M14" s="19">
        <v>9.9600000000000009</v>
      </c>
      <c r="N14" s="19">
        <v>4.6100000000000003</v>
      </c>
      <c r="O14" s="19">
        <v>4.26</v>
      </c>
      <c r="P14" s="19">
        <v>28.43</v>
      </c>
      <c r="Q14" s="19">
        <v>170.56</v>
      </c>
      <c r="R14" s="17">
        <v>332</v>
      </c>
    </row>
    <row r="15" spans="1:18" ht="18.75">
      <c r="A15" s="4"/>
      <c r="B15" s="18" t="s">
        <v>47</v>
      </c>
      <c r="C15" s="20">
        <v>200</v>
      </c>
      <c r="D15" s="21">
        <v>2.38</v>
      </c>
      <c r="E15" s="21">
        <v>1.1399999999999999</v>
      </c>
      <c r="F15" s="21">
        <v>0.66</v>
      </c>
      <c r="G15" s="21">
        <v>6.82</v>
      </c>
      <c r="H15" s="19">
        <v>37.799999999999997</v>
      </c>
      <c r="I15" s="4">
        <v>692</v>
      </c>
      <c r="J15" s="4"/>
      <c r="K15" s="18" t="s">
        <v>47</v>
      </c>
      <c r="L15" s="20">
        <v>200</v>
      </c>
      <c r="M15" s="21">
        <v>2.38</v>
      </c>
      <c r="N15" s="21">
        <v>1.1399999999999999</v>
      </c>
      <c r="O15" s="21">
        <v>0.66</v>
      </c>
      <c r="P15" s="21">
        <v>6.82</v>
      </c>
      <c r="Q15" s="19">
        <v>37.799999999999997</v>
      </c>
      <c r="R15" s="4">
        <v>692</v>
      </c>
    </row>
    <row r="16" spans="1:18" ht="18.75">
      <c r="A16" s="4"/>
      <c r="B16" s="18" t="s">
        <v>10</v>
      </c>
      <c r="C16" s="20">
        <v>40</v>
      </c>
      <c r="D16" s="23">
        <v>2.6</v>
      </c>
      <c r="E16" s="21">
        <v>3.04</v>
      </c>
      <c r="F16" s="21">
        <v>0.32</v>
      </c>
      <c r="G16" s="21">
        <v>19.68</v>
      </c>
      <c r="H16" s="21">
        <v>104.5</v>
      </c>
      <c r="I16" s="4"/>
      <c r="J16" s="4"/>
      <c r="K16" s="18" t="s">
        <v>10</v>
      </c>
      <c r="L16" s="20">
        <v>30</v>
      </c>
      <c r="M16" s="23">
        <v>1.95</v>
      </c>
      <c r="N16" s="21">
        <v>2.2799999999999998</v>
      </c>
      <c r="O16" s="21">
        <v>0.24</v>
      </c>
      <c r="P16" s="21">
        <v>14.76</v>
      </c>
      <c r="Q16" s="21">
        <v>78.38</v>
      </c>
      <c r="R16" s="4"/>
    </row>
    <row r="17" spans="1:18" ht="37.5">
      <c r="A17" s="4"/>
      <c r="B17" s="18" t="s">
        <v>14</v>
      </c>
      <c r="C17" s="20">
        <v>15</v>
      </c>
      <c r="D17" s="21">
        <v>11.44</v>
      </c>
      <c r="E17" s="21">
        <v>3.48</v>
      </c>
      <c r="F17" s="21">
        <v>4.43</v>
      </c>
      <c r="G17" s="21">
        <v>0</v>
      </c>
      <c r="H17" s="19">
        <v>53.75</v>
      </c>
      <c r="I17" s="4">
        <v>97</v>
      </c>
      <c r="J17" s="4"/>
      <c r="K17" s="34" t="s">
        <v>91</v>
      </c>
      <c r="L17" s="25">
        <v>100</v>
      </c>
      <c r="M17" s="26">
        <v>19</v>
      </c>
      <c r="N17" s="26">
        <v>2.6</v>
      </c>
      <c r="O17" s="26">
        <v>4.7</v>
      </c>
      <c r="P17" s="26">
        <v>11.3</v>
      </c>
      <c r="Q17" s="26">
        <v>103</v>
      </c>
      <c r="R17" s="20">
        <v>698</v>
      </c>
    </row>
    <row r="18" spans="1:18" ht="37.5">
      <c r="A18" s="62" t="s">
        <v>58</v>
      </c>
      <c r="B18" s="27"/>
      <c r="C18" s="28">
        <f t="shared" ref="C18:H18" si="0">SUM(C13:C17)</f>
        <v>525</v>
      </c>
      <c r="D18" s="29">
        <f t="shared" si="0"/>
        <v>60.38</v>
      </c>
      <c r="E18" s="29">
        <f t="shared" si="0"/>
        <v>19.18</v>
      </c>
      <c r="F18" s="29">
        <f t="shared" si="0"/>
        <v>19.509999999999998</v>
      </c>
      <c r="G18" s="29">
        <f t="shared" si="0"/>
        <v>78.61</v>
      </c>
      <c r="H18" s="29">
        <f t="shared" si="0"/>
        <v>657.63</v>
      </c>
      <c r="I18" s="7"/>
      <c r="J18" s="62" t="s">
        <v>58</v>
      </c>
      <c r="K18" s="27"/>
      <c r="L18" s="28">
        <v>585</v>
      </c>
      <c r="M18" s="29">
        <f>SUM(M13:M17)</f>
        <v>60.38</v>
      </c>
      <c r="N18" s="29">
        <f>SUM(N13:N17)</f>
        <v>21.190000000000005</v>
      </c>
      <c r="O18" s="29">
        <f>SUM(O13:O17)</f>
        <v>21.549999999999997</v>
      </c>
      <c r="P18" s="29">
        <f>SUM(P13:P17)</f>
        <v>84.789999999999992</v>
      </c>
      <c r="Q18" s="29">
        <f>SUM(Q13:Q17)</f>
        <v>567.21</v>
      </c>
      <c r="R18" s="32"/>
    </row>
    <row r="19" spans="1:18" ht="37.5">
      <c r="A19" s="61" t="s">
        <v>60</v>
      </c>
      <c r="B19" s="36"/>
      <c r="C19" s="37"/>
      <c r="D19" s="38"/>
      <c r="E19" s="19"/>
      <c r="F19" s="19"/>
      <c r="G19" s="19"/>
      <c r="H19" s="38"/>
      <c r="I19" s="6"/>
      <c r="J19" s="61" t="s">
        <v>65</v>
      </c>
      <c r="K19" s="36"/>
      <c r="L19" s="37"/>
      <c r="M19" s="38"/>
      <c r="N19" s="19"/>
      <c r="O19" s="19"/>
      <c r="P19" s="19"/>
      <c r="Q19" s="38"/>
      <c r="R19" s="6"/>
    </row>
    <row r="20" spans="1:18" ht="18.75">
      <c r="A20" s="7" t="s">
        <v>42</v>
      </c>
      <c r="B20" s="18" t="s">
        <v>16</v>
      </c>
      <c r="C20" s="20" t="s">
        <v>92</v>
      </c>
      <c r="D20" s="21">
        <v>36.83</v>
      </c>
      <c r="E20" s="51">
        <v>8.76</v>
      </c>
      <c r="F20" s="21">
        <v>13.68</v>
      </c>
      <c r="G20" s="21">
        <v>17.59</v>
      </c>
      <c r="H20" s="21">
        <v>186</v>
      </c>
      <c r="I20" s="4">
        <v>437</v>
      </c>
      <c r="J20" s="7" t="s">
        <v>42</v>
      </c>
      <c r="K20" s="18" t="s">
        <v>48</v>
      </c>
      <c r="L20" s="22">
        <v>90</v>
      </c>
      <c r="M20" s="23">
        <v>26.72</v>
      </c>
      <c r="N20" s="23">
        <v>6.16</v>
      </c>
      <c r="O20" s="23">
        <v>6.98</v>
      </c>
      <c r="P20" s="23">
        <v>12.01</v>
      </c>
      <c r="Q20" s="23">
        <v>152.52000000000001</v>
      </c>
      <c r="R20" s="4">
        <v>500</v>
      </c>
    </row>
    <row r="21" spans="1:18" ht="18.75">
      <c r="A21" s="7"/>
      <c r="B21" s="18" t="s">
        <v>17</v>
      </c>
      <c r="C21" s="20">
        <v>130</v>
      </c>
      <c r="D21" s="21">
        <v>14.4</v>
      </c>
      <c r="E21" s="21">
        <v>7.36</v>
      </c>
      <c r="F21" s="21">
        <v>5.69</v>
      </c>
      <c r="G21" s="21">
        <v>33.229999999999997</v>
      </c>
      <c r="H21" s="21">
        <v>213.2</v>
      </c>
      <c r="I21" s="4">
        <v>508</v>
      </c>
      <c r="J21" s="4"/>
      <c r="K21" s="18" t="s">
        <v>18</v>
      </c>
      <c r="L21" s="22">
        <v>150</v>
      </c>
      <c r="M21" s="23">
        <v>11.28</v>
      </c>
      <c r="N21" s="23">
        <v>3.46</v>
      </c>
      <c r="O21" s="23">
        <v>4.8</v>
      </c>
      <c r="P21" s="23">
        <v>34.96</v>
      </c>
      <c r="Q21" s="23">
        <v>196.9</v>
      </c>
      <c r="R21" s="4">
        <v>512</v>
      </c>
    </row>
    <row r="22" spans="1:18" ht="18.75">
      <c r="A22" s="4"/>
      <c r="B22" s="18" t="s">
        <v>93</v>
      </c>
      <c r="C22" s="17">
        <v>20</v>
      </c>
      <c r="D22" s="19">
        <v>4.25</v>
      </c>
      <c r="E22" s="19">
        <v>0.25</v>
      </c>
      <c r="F22" s="19">
        <v>0.05</v>
      </c>
      <c r="G22" s="19">
        <v>0.87</v>
      </c>
      <c r="H22" s="19">
        <v>4.88</v>
      </c>
      <c r="I22" s="9">
        <v>45</v>
      </c>
      <c r="J22" s="4"/>
      <c r="K22" s="18" t="s">
        <v>27</v>
      </c>
      <c r="L22" s="22">
        <v>20</v>
      </c>
      <c r="M22" s="23">
        <v>2.2799999999999998</v>
      </c>
      <c r="N22" s="23">
        <v>1.1000000000000001</v>
      </c>
      <c r="O22" s="23">
        <v>0.74</v>
      </c>
      <c r="P22" s="23">
        <v>2.91</v>
      </c>
      <c r="Q22" s="23">
        <v>22.2</v>
      </c>
      <c r="R22" s="17">
        <v>588</v>
      </c>
    </row>
    <row r="23" spans="1:18" ht="18.75">
      <c r="A23" s="9"/>
      <c r="B23" s="18" t="s">
        <v>9</v>
      </c>
      <c r="C23" s="22" t="s">
        <v>25</v>
      </c>
      <c r="D23" s="23">
        <v>2.2999999999999998</v>
      </c>
      <c r="E23" s="23">
        <v>0.19</v>
      </c>
      <c r="F23" s="23">
        <v>0.04</v>
      </c>
      <c r="G23" s="23">
        <v>6.42</v>
      </c>
      <c r="H23" s="23">
        <v>43.9</v>
      </c>
      <c r="I23" s="4">
        <v>685</v>
      </c>
      <c r="J23" s="4"/>
      <c r="K23" s="45" t="s">
        <v>44</v>
      </c>
      <c r="L23" s="54">
        <v>40</v>
      </c>
      <c r="M23" s="19">
        <v>3.49</v>
      </c>
      <c r="N23" s="19">
        <v>0.53</v>
      </c>
      <c r="O23" s="19">
        <v>1.8</v>
      </c>
      <c r="P23" s="19">
        <v>3.04</v>
      </c>
      <c r="Q23" s="19">
        <v>30.4</v>
      </c>
      <c r="R23" s="9">
        <v>45</v>
      </c>
    </row>
    <row r="24" spans="1:18" ht="37.5">
      <c r="A24" s="4"/>
      <c r="B24" s="18" t="s">
        <v>10</v>
      </c>
      <c r="C24" s="20">
        <v>40</v>
      </c>
      <c r="D24" s="23">
        <v>2.6</v>
      </c>
      <c r="E24" s="21">
        <v>3.04</v>
      </c>
      <c r="F24" s="21">
        <v>0.32</v>
      </c>
      <c r="G24" s="21">
        <v>19.68</v>
      </c>
      <c r="H24" s="21">
        <v>104.5</v>
      </c>
      <c r="I24" s="4"/>
      <c r="J24" s="62"/>
      <c r="K24" s="18" t="s">
        <v>49</v>
      </c>
      <c r="L24" s="20">
        <v>200</v>
      </c>
      <c r="M24" s="23">
        <v>6.38</v>
      </c>
      <c r="N24" s="21">
        <v>3.87</v>
      </c>
      <c r="O24" s="21">
        <v>3.48</v>
      </c>
      <c r="P24" s="21">
        <v>11.1</v>
      </c>
      <c r="Q24" s="21">
        <v>91.2</v>
      </c>
      <c r="R24" s="4">
        <v>690</v>
      </c>
    </row>
    <row r="25" spans="1:18" ht="18.75">
      <c r="A25" s="4"/>
      <c r="B25" s="18"/>
      <c r="C25" s="22"/>
      <c r="D25" s="23"/>
      <c r="E25" s="23"/>
      <c r="F25" s="23"/>
      <c r="G25" s="23"/>
      <c r="H25" s="23"/>
      <c r="I25" s="4"/>
      <c r="J25" s="61"/>
      <c r="K25" s="18" t="s">
        <v>10</v>
      </c>
      <c r="L25" s="20">
        <v>40</v>
      </c>
      <c r="M25" s="23">
        <v>2.6</v>
      </c>
      <c r="N25" s="21">
        <v>3.04</v>
      </c>
      <c r="O25" s="21">
        <v>0.32</v>
      </c>
      <c r="P25" s="21">
        <v>19.68</v>
      </c>
      <c r="Q25" s="21">
        <v>104.5</v>
      </c>
      <c r="R25" s="4"/>
    </row>
    <row r="26" spans="1:18" ht="18.75">
      <c r="A26" s="4"/>
      <c r="B26" s="27"/>
      <c r="C26" s="28"/>
      <c r="D26" s="29"/>
      <c r="E26" s="29"/>
      <c r="F26" s="29"/>
      <c r="G26" s="29"/>
      <c r="H26" s="29"/>
      <c r="I26" s="7"/>
      <c r="J26" s="7"/>
      <c r="K26" s="18" t="s">
        <v>14</v>
      </c>
      <c r="L26" s="20">
        <v>10</v>
      </c>
      <c r="M26" s="21">
        <v>7.63</v>
      </c>
      <c r="N26" s="21">
        <v>2.3199999999999998</v>
      </c>
      <c r="O26" s="21">
        <v>2.95</v>
      </c>
      <c r="P26" s="21">
        <v>0</v>
      </c>
      <c r="Q26" s="19">
        <v>35.83</v>
      </c>
      <c r="R26" s="4">
        <v>97</v>
      </c>
    </row>
    <row r="27" spans="1:18" ht="37.5">
      <c r="A27" s="62" t="s">
        <v>58</v>
      </c>
      <c r="B27" s="27"/>
      <c r="C27" s="28">
        <v>512</v>
      </c>
      <c r="D27" s="29">
        <f>SUM(D20:D26)</f>
        <v>60.379999999999995</v>
      </c>
      <c r="E27" s="29">
        <f t="shared" ref="E27:H27" si="1">SUM(E20:E26)</f>
        <v>19.600000000000001</v>
      </c>
      <c r="F27" s="29">
        <f t="shared" si="1"/>
        <v>19.78</v>
      </c>
      <c r="G27" s="29">
        <f t="shared" si="1"/>
        <v>77.789999999999992</v>
      </c>
      <c r="H27" s="29">
        <f t="shared" si="1"/>
        <v>552.48</v>
      </c>
      <c r="I27" s="7"/>
      <c r="J27" s="62" t="s">
        <v>58</v>
      </c>
      <c r="K27" s="27"/>
      <c r="L27" s="28">
        <f t="shared" ref="L27:Q27" si="2">SUM(L20:L26)</f>
        <v>550</v>
      </c>
      <c r="M27" s="29">
        <f t="shared" si="2"/>
        <v>60.38000000000001</v>
      </c>
      <c r="N27" s="29">
        <f t="shared" si="2"/>
        <v>20.48</v>
      </c>
      <c r="O27" s="29">
        <f t="shared" si="2"/>
        <v>21.07</v>
      </c>
      <c r="P27" s="29">
        <f t="shared" si="2"/>
        <v>83.699999999999989</v>
      </c>
      <c r="Q27" s="29">
        <f t="shared" si="2"/>
        <v>633.55000000000007</v>
      </c>
      <c r="R27" s="31"/>
    </row>
    <row r="28" spans="1:18" ht="37.5">
      <c r="A28" s="61" t="s">
        <v>61</v>
      </c>
      <c r="B28" s="36"/>
      <c r="C28" s="37"/>
      <c r="D28" s="38"/>
      <c r="E28" s="19"/>
      <c r="F28" s="19"/>
      <c r="G28" s="19"/>
      <c r="H28" s="38"/>
      <c r="I28" s="6"/>
      <c r="J28" s="61" t="s">
        <v>66</v>
      </c>
      <c r="K28" s="36"/>
      <c r="L28" s="37"/>
      <c r="M28" s="38"/>
      <c r="N28" s="19"/>
      <c r="O28" s="19"/>
      <c r="P28" s="19"/>
      <c r="Q28" s="38"/>
      <c r="R28" s="6"/>
    </row>
    <row r="29" spans="1:18" ht="37.5">
      <c r="A29" s="7" t="s">
        <v>42</v>
      </c>
      <c r="B29" s="18" t="s">
        <v>15</v>
      </c>
      <c r="C29" s="17">
        <v>250</v>
      </c>
      <c r="D29" s="19">
        <v>18.809999999999999</v>
      </c>
      <c r="E29" s="19">
        <v>16.25</v>
      </c>
      <c r="F29" s="19">
        <v>6.15</v>
      </c>
      <c r="G29" s="19">
        <v>27</v>
      </c>
      <c r="H29" s="19">
        <v>211.13</v>
      </c>
      <c r="I29" s="4">
        <v>302</v>
      </c>
      <c r="J29" s="7" t="s">
        <v>42</v>
      </c>
      <c r="K29" s="18" t="s">
        <v>94</v>
      </c>
      <c r="L29" s="17">
        <v>250</v>
      </c>
      <c r="M29" s="19">
        <v>18.809999999999999</v>
      </c>
      <c r="N29" s="19">
        <v>16.600000000000001</v>
      </c>
      <c r="O29" s="19">
        <v>6.77</v>
      </c>
      <c r="P29" s="19">
        <v>28</v>
      </c>
      <c r="Q29" s="19">
        <v>213.63</v>
      </c>
      <c r="R29" s="17">
        <v>302</v>
      </c>
    </row>
    <row r="30" spans="1:18" ht="18.75">
      <c r="A30" s="62"/>
      <c r="B30" s="18" t="s">
        <v>95</v>
      </c>
      <c r="C30" s="17">
        <v>100</v>
      </c>
      <c r="D30" s="19">
        <v>19</v>
      </c>
      <c r="E30" s="19">
        <v>4</v>
      </c>
      <c r="F30" s="19">
        <v>14</v>
      </c>
      <c r="G30" s="19">
        <v>36</v>
      </c>
      <c r="H30" s="19">
        <v>282</v>
      </c>
      <c r="I30" s="4"/>
      <c r="J30" s="4"/>
      <c r="K30" s="18" t="s">
        <v>96</v>
      </c>
      <c r="L30" s="17">
        <v>100</v>
      </c>
      <c r="M30" s="19">
        <v>19</v>
      </c>
      <c r="N30" s="19">
        <v>4</v>
      </c>
      <c r="O30" s="19">
        <v>14</v>
      </c>
      <c r="P30" s="19">
        <v>36</v>
      </c>
      <c r="Q30" s="19">
        <v>282</v>
      </c>
      <c r="R30" s="17"/>
    </row>
    <row r="31" spans="1:18" ht="18.75">
      <c r="A31" s="84"/>
      <c r="B31" s="18" t="s">
        <v>13</v>
      </c>
      <c r="C31" s="22" t="s">
        <v>24</v>
      </c>
      <c r="D31" s="23">
        <v>5.07</v>
      </c>
      <c r="E31" s="23">
        <v>0.3</v>
      </c>
      <c r="F31" s="23">
        <v>0.05</v>
      </c>
      <c r="G31" s="23">
        <v>15.2</v>
      </c>
      <c r="H31" s="23">
        <v>60</v>
      </c>
      <c r="I31" s="4">
        <v>686</v>
      </c>
      <c r="J31" s="4"/>
      <c r="K31" s="18" t="s">
        <v>13</v>
      </c>
      <c r="L31" s="22" t="s">
        <v>24</v>
      </c>
      <c r="M31" s="23">
        <v>5.07</v>
      </c>
      <c r="N31" s="23">
        <v>0.3</v>
      </c>
      <c r="O31" s="23">
        <v>0.05</v>
      </c>
      <c r="P31" s="23">
        <v>15.2</v>
      </c>
      <c r="Q31" s="23">
        <v>60</v>
      </c>
      <c r="R31" s="4">
        <v>686</v>
      </c>
    </row>
    <row r="32" spans="1:18" ht="18.75">
      <c r="A32" s="4"/>
      <c r="B32" s="60" t="s">
        <v>52</v>
      </c>
      <c r="C32" s="54" t="s">
        <v>35</v>
      </c>
      <c r="D32" s="52">
        <v>17.5</v>
      </c>
      <c r="E32" s="51">
        <v>0.6</v>
      </c>
      <c r="F32" s="51">
        <v>0.6</v>
      </c>
      <c r="G32" s="51">
        <v>6.7</v>
      </c>
      <c r="H32" s="52">
        <v>66.599999999999994</v>
      </c>
      <c r="I32" s="4"/>
      <c r="J32" s="62"/>
      <c r="K32" s="60" t="s">
        <v>52</v>
      </c>
      <c r="L32" s="54" t="s">
        <v>35</v>
      </c>
      <c r="M32" s="52">
        <v>17.5</v>
      </c>
      <c r="N32" s="51">
        <v>0.6</v>
      </c>
      <c r="O32" s="51">
        <v>0.6</v>
      </c>
      <c r="P32" s="51">
        <v>6.7</v>
      </c>
      <c r="Q32" s="52">
        <v>66.599999999999994</v>
      </c>
      <c r="R32" s="9"/>
    </row>
    <row r="33" spans="1:18" ht="37.5">
      <c r="A33" s="62" t="s">
        <v>58</v>
      </c>
      <c r="B33" s="27"/>
      <c r="C33" s="31">
        <v>689</v>
      </c>
      <c r="D33" s="33">
        <f t="shared" ref="D33:H33" si="3">SUM(D29:D32)</f>
        <v>60.38</v>
      </c>
      <c r="E33" s="33">
        <f t="shared" si="3"/>
        <v>21.150000000000002</v>
      </c>
      <c r="F33" s="33">
        <f t="shared" si="3"/>
        <v>20.8</v>
      </c>
      <c r="G33" s="33">
        <f t="shared" si="3"/>
        <v>84.9</v>
      </c>
      <c r="H33" s="33">
        <f t="shared" si="3"/>
        <v>619.73</v>
      </c>
      <c r="I33" s="7"/>
      <c r="J33" s="62" t="s">
        <v>58</v>
      </c>
      <c r="K33" s="27"/>
      <c r="L33" s="28">
        <v>689</v>
      </c>
      <c r="M33" s="29">
        <f t="shared" ref="M33:Q33" si="4">SUM(M29:M32)</f>
        <v>60.38</v>
      </c>
      <c r="N33" s="29">
        <f t="shared" si="4"/>
        <v>21.500000000000004</v>
      </c>
      <c r="O33" s="29">
        <f t="shared" si="4"/>
        <v>21.42</v>
      </c>
      <c r="P33" s="29">
        <f t="shared" si="4"/>
        <v>85.9</v>
      </c>
      <c r="Q33" s="29">
        <f t="shared" si="4"/>
        <v>622.23</v>
      </c>
      <c r="R33" s="31"/>
    </row>
    <row r="34" spans="1:18" ht="37.5">
      <c r="A34" s="61" t="s">
        <v>62</v>
      </c>
      <c r="B34" s="36"/>
      <c r="C34" s="37"/>
      <c r="D34" s="38"/>
      <c r="E34" s="19"/>
      <c r="F34" s="19"/>
      <c r="G34" s="19"/>
      <c r="H34" s="38"/>
      <c r="I34" s="6"/>
      <c r="J34" s="61" t="s">
        <v>67</v>
      </c>
      <c r="K34" s="36"/>
      <c r="L34" s="37"/>
      <c r="M34" s="38"/>
      <c r="N34" s="19"/>
      <c r="O34" s="19"/>
      <c r="P34" s="19"/>
      <c r="Q34" s="38"/>
      <c r="R34" s="6"/>
    </row>
    <row r="35" spans="1:18" ht="37.5">
      <c r="A35" s="7" t="s">
        <v>42</v>
      </c>
      <c r="B35" s="18" t="s">
        <v>19</v>
      </c>
      <c r="C35" s="17">
        <v>90</v>
      </c>
      <c r="D35" s="19">
        <v>32</v>
      </c>
      <c r="E35" s="19">
        <v>9.6300000000000008</v>
      </c>
      <c r="F35" s="19">
        <v>11.63</v>
      </c>
      <c r="G35" s="19">
        <v>21.95</v>
      </c>
      <c r="H35" s="19">
        <v>232.78</v>
      </c>
      <c r="I35" s="4">
        <v>498</v>
      </c>
      <c r="J35" s="7" t="s">
        <v>42</v>
      </c>
      <c r="K35" s="18" t="s">
        <v>20</v>
      </c>
      <c r="L35" s="17" t="s">
        <v>21</v>
      </c>
      <c r="M35" s="19">
        <v>24.23</v>
      </c>
      <c r="N35" s="19">
        <v>13.47</v>
      </c>
      <c r="O35" s="19">
        <v>12.4</v>
      </c>
      <c r="P35" s="19">
        <v>7.04</v>
      </c>
      <c r="Q35" s="19">
        <v>164.8</v>
      </c>
      <c r="R35" s="17">
        <v>374</v>
      </c>
    </row>
    <row r="36" spans="1:18" ht="21" customHeight="1">
      <c r="A36" s="4"/>
      <c r="B36" s="18" t="s">
        <v>22</v>
      </c>
      <c r="C36" s="20">
        <v>150</v>
      </c>
      <c r="D36" s="21">
        <v>17.760000000000002</v>
      </c>
      <c r="E36" s="21">
        <v>3.3</v>
      </c>
      <c r="F36" s="21">
        <v>5.44</v>
      </c>
      <c r="G36" s="21">
        <v>22.21</v>
      </c>
      <c r="H36" s="21">
        <v>151.4</v>
      </c>
      <c r="I36" s="4">
        <v>520</v>
      </c>
      <c r="J36" s="17"/>
      <c r="K36" s="18" t="s">
        <v>22</v>
      </c>
      <c r="L36" s="20">
        <v>130</v>
      </c>
      <c r="M36" s="21">
        <v>15.39</v>
      </c>
      <c r="N36" s="21">
        <v>2.66</v>
      </c>
      <c r="O36" s="21">
        <v>4.5999999999999996</v>
      </c>
      <c r="P36" s="21">
        <v>17.18</v>
      </c>
      <c r="Q36" s="21">
        <v>120.81</v>
      </c>
      <c r="R36" s="4">
        <v>520</v>
      </c>
    </row>
    <row r="37" spans="1:18" ht="37.5">
      <c r="A37" s="17"/>
      <c r="B37" s="18" t="s">
        <v>38</v>
      </c>
      <c r="C37" s="22">
        <v>20</v>
      </c>
      <c r="D37" s="23">
        <v>5.64</v>
      </c>
      <c r="E37" s="23">
        <v>0.59</v>
      </c>
      <c r="F37" s="23">
        <v>0.03</v>
      </c>
      <c r="G37" s="23">
        <v>1.19</v>
      </c>
      <c r="H37" s="23">
        <v>7.4</v>
      </c>
      <c r="I37" s="17"/>
      <c r="J37" s="4"/>
      <c r="K37" s="18" t="s">
        <v>93</v>
      </c>
      <c r="L37" s="17">
        <v>25</v>
      </c>
      <c r="M37" s="19">
        <v>5.26</v>
      </c>
      <c r="N37" s="19">
        <v>0.3</v>
      </c>
      <c r="O37" s="19">
        <v>1</v>
      </c>
      <c r="P37" s="19">
        <v>5.3</v>
      </c>
      <c r="Q37" s="19">
        <v>28.3</v>
      </c>
      <c r="R37" s="9">
        <v>45</v>
      </c>
    </row>
    <row r="38" spans="1:18" ht="18.75">
      <c r="A38" s="4"/>
      <c r="B38" s="18" t="s">
        <v>47</v>
      </c>
      <c r="C38" s="20">
        <v>200</v>
      </c>
      <c r="D38" s="21">
        <v>2.38</v>
      </c>
      <c r="E38" s="21">
        <v>1.1399999999999999</v>
      </c>
      <c r="F38" s="21">
        <v>0.66</v>
      </c>
      <c r="G38" s="21">
        <v>6.82</v>
      </c>
      <c r="H38" s="19">
        <v>37.799999999999997</v>
      </c>
      <c r="I38" s="4">
        <v>692</v>
      </c>
      <c r="J38" s="4"/>
      <c r="K38" s="18" t="s">
        <v>9</v>
      </c>
      <c r="L38" s="22" t="s">
        <v>25</v>
      </c>
      <c r="M38" s="23">
        <v>2.2999999999999998</v>
      </c>
      <c r="N38" s="23">
        <v>0.19</v>
      </c>
      <c r="O38" s="23">
        <v>0.04</v>
      </c>
      <c r="P38" s="23">
        <v>6.42</v>
      </c>
      <c r="Q38" s="23">
        <v>43.9</v>
      </c>
      <c r="R38" s="4">
        <v>685</v>
      </c>
    </row>
    <row r="39" spans="1:18" ht="18.75">
      <c r="A39" s="4"/>
      <c r="B39" s="18" t="s">
        <v>10</v>
      </c>
      <c r="C39" s="20">
        <v>40</v>
      </c>
      <c r="D39" s="23">
        <v>2.6</v>
      </c>
      <c r="E39" s="21">
        <v>3.04</v>
      </c>
      <c r="F39" s="21">
        <v>0.32</v>
      </c>
      <c r="G39" s="21">
        <v>19.68</v>
      </c>
      <c r="H39" s="21">
        <v>104.5</v>
      </c>
      <c r="I39" s="4"/>
      <c r="J39" s="62"/>
      <c r="K39" s="18" t="s">
        <v>10</v>
      </c>
      <c r="L39" s="20">
        <v>40</v>
      </c>
      <c r="M39" s="23">
        <v>2.6</v>
      </c>
      <c r="N39" s="21">
        <v>3.04</v>
      </c>
      <c r="O39" s="21">
        <v>0.32</v>
      </c>
      <c r="P39" s="21">
        <v>19.68</v>
      </c>
      <c r="Q39" s="21">
        <v>104.5</v>
      </c>
      <c r="R39" s="4"/>
    </row>
    <row r="40" spans="1:18" ht="18.75">
      <c r="A40" s="4"/>
      <c r="B40" s="18"/>
      <c r="C40" s="20"/>
      <c r="D40" s="21"/>
      <c r="E40" s="21"/>
      <c r="F40" s="21"/>
      <c r="G40" s="21"/>
      <c r="H40" s="19"/>
      <c r="I40" s="4"/>
      <c r="J40" s="62"/>
      <c r="K40" s="30" t="s">
        <v>36</v>
      </c>
      <c r="L40" s="17" t="s">
        <v>35</v>
      </c>
      <c r="M40" s="19">
        <v>10.6</v>
      </c>
      <c r="N40" s="19">
        <v>1.8</v>
      </c>
      <c r="O40" s="19">
        <v>2.86</v>
      </c>
      <c r="P40" s="19">
        <v>31.44</v>
      </c>
      <c r="Q40" s="19">
        <v>139.4</v>
      </c>
      <c r="R40" s="4"/>
    </row>
    <row r="41" spans="1:18" ht="37.5">
      <c r="A41" s="62" t="s">
        <v>58</v>
      </c>
      <c r="B41" s="27"/>
      <c r="C41" s="28">
        <f t="shared" ref="C41:H41" si="5">SUM(C35:C40)</f>
        <v>500</v>
      </c>
      <c r="D41" s="29">
        <f t="shared" si="5"/>
        <v>60.38000000000001</v>
      </c>
      <c r="E41" s="29">
        <f t="shared" si="5"/>
        <v>17.7</v>
      </c>
      <c r="F41" s="29">
        <f t="shared" si="5"/>
        <v>18.080000000000002</v>
      </c>
      <c r="G41" s="29">
        <f t="shared" si="5"/>
        <v>71.849999999999994</v>
      </c>
      <c r="H41" s="29">
        <f t="shared" si="5"/>
        <v>533.88</v>
      </c>
      <c r="I41" s="7"/>
      <c r="J41" s="62" t="s">
        <v>58</v>
      </c>
      <c r="K41" s="27"/>
      <c r="L41" s="28">
        <v>572</v>
      </c>
      <c r="M41" s="29">
        <f>SUM(M35:M40)</f>
        <v>60.38</v>
      </c>
      <c r="N41" s="29">
        <f>SUM(N35:N40)</f>
        <v>21.460000000000004</v>
      </c>
      <c r="O41" s="29">
        <f>SUM(O35:O40)</f>
        <v>21.22</v>
      </c>
      <c r="P41" s="29">
        <f>SUM(P35:P40)</f>
        <v>87.06</v>
      </c>
      <c r="Q41" s="29">
        <f>SUM(Q35:Q40)</f>
        <v>601.71</v>
      </c>
      <c r="R41" s="31"/>
    </row>
    <row r="42" spans="1:18" ht="18.75">
      <c r="A42" s="4"/>
      <c r="B42" s="4"/>
      <c r="C42" s="18"/>
      <c r="D42" s="22"/>
      <c r="E42" s="23"/>
      <c r="F42" s="23"/>
      <c r="G42" s="23"/>
      <c r="H42" s="23"/>
      <c r="I42" s="4"/>
      <c r="J42" s="4"/>
      <c r="K42" s="63"/>
      <c r="L42" s="63"/>
      <c r="M42" s="64"/>
      <c r="N42" s="64"/>
      <c r="O42" s="64"/>
      <c r="P42" s="64"/>
      <c r="Q42" s="64"/>
      <c r="R42" s="4"/>
    </row>
    <row r="43" spans="1:18" ht="18.75">
      <c r="A43" s="84"/>
      <c r="B43" s="40"/>
      <c r="C43" s="42"/>
      <c r="D43" s="42"/>
      <c r="E43" s="42"/>
      <c r="F43" s="42"/>
      <c r="G43" s="42"/>
      <c r="H43" s="42"/>
      <c r="I43" s="42"/>
      <c r="J43" s="84"/>
      <c r="K43" s="40"/>
      <c r="L43" s="40"/>
      <c r="M43" s="42"/>
      <c r="N43" s="42"/>
      <c r="O43" s="42"/>
      <c r="P43" s="42"/>
      <c r="Q43" s="42"/>
      <c r="R43" s="42"/>
    </row>
    <row r="44" spans="1:18" ht="18.75">
      <c r="A44" s="84"/>
      <c r="B44" s="40"/>
      <c r="C44" s="42"/>
      <c r="D44" s="42"/>
      <c r="E44" s="42"/>
      <c r="F44" s="42"/>
      <c r="G44" s="42"/>
      <c r="H44" s="42"/>
      <c r="I44" s="42"/>
      <c r="J44" s="84"/>
      <c r="K44" s="40" t="s">
        <v>68</v>
      </c>
      <c r="L44" s="40"/>
      <c r="M44" s="42"/>
      <c r="N44" s="68">
        <f>E11+E18+E27+E33+E41+N11+N18+N27+N33+N41</f>
        <v>199.32000000000002</v>
      </c>
      <c r="O44" s="68">
        <f t="shared" ref="O44:Q44" si="6">F11+F18+F27+F33+F41+O11+O18+O27+O33+O41</f>
        <v>201.00999999999996</v>
      </c>
      <c r="P44" s="68">
        <f t="shared" si="6"/>
        <v>802.8</v>
      </c>
      <c r="Q44" s="68">
        <f t="shared" si="6"/>
        <v>5950.45</v>
      </c>
      <c r="R44" s="42"/>
    </row>
    <row r="45" spans="1:18" ht="18.75">
      <c r="A45" s="84"/>
      <c r="B45" s="40"/>
      <c r="C45" s="40"/>
      <c r="D45" s="42"/>
      <c r="E45" s="42"/>
      <c r="F45" s="42"/>
      <c r="G45" s="42"/>
      <c r="H45" s="42"/>
      <c r="I45" s="42"/>
      <c r="J45" s="84"/>
      <c r="K45" s="40"/>
      <c r="L45" s="40"/>
      <c r="M45" s="42"/>
      <c r="N45" s="68">
        <f>N44/10</f>
        <v>19.932000000000002</v>
      </c>
      <c r="O45" s="68">
        <f t="shared" ref="O45:Q45" si="7">O44/10</f>
        <v>20.100999999999996</v>
      </c>
      <c r="P45" s="68">
        <f t="shared" si="7"/>
        <v>80.28</v>
      </c>
      <c r="Q45" s="68">
        <f t="shared" si="7"/>
        <v>595.04499999999996</v>
      </c>
      <c r="R45" s="42"/>
    </row>
    <row r="46" spans="1:18" ht="18.75">
      <c r="A46" s="84"/>
      <c r="B46" s="40"/>
      <c r="C46" s="40"/>
      <c r="D46" s="42"/>
      <c r="E46" s="42"/>
      <c r="F46" s="42"/>
      <c r="G46" s="42"/>
      <c r="H46" s="42"/>
      <c r="I46" s="42"/>
      <c r="J46" s="84"/>
      <c r="K46" s="40" t="s">
        <v>23</v>
      </c>
      <c r="L46" s="40"/>
      <c r="M46" s="42"/>
      <c r="N46" s="67">
        <v>1</v>
      </c>
      <c r="O46" s="67">
        <v>1</v>
      </c>
      <c r="P46" s="67">
        <v>4</v>
      </c>
      <c r="Q46" s="42"/>
      <c r="R46" s="42"/>
    </row>
    <row r="47" spans="1:18" ht="15.75">
      <c r="A47" s="86"/>
      <c r="D47" s="1"/>
      <c r="E47" s="1"/>
      <c r="F47" s="1"/>
      <c r="G47" s="1"/>
      <c r="H47" s="1"/>
      <c r="I47" s="1"/>
      <c r="J47" s="86"/>
      <c r="M47" s="1"/>
      <c r="N47" s="1"/>
      <c r="O47" s="1"/>
      <c r="P47" s="1"/>
      <c r="Q47" s="1"/>
      <c r="R47" s="1"/>
    </row>
  </sheetData>
  <mergeCells count="16">
    <mergeCell ref="R3:R4"/>
    <mergeCell ref="B1:G1"/>
    <mergeCell ref="B2:Q2"/>
    <mergeCell ref="A3:A4"/>
    <mergeCell ref="B3:B4"/>
    <mergeCell ref="C3:C4"/>
    <mergeCell ref="D3:D4"/>
    <mergeCell ref="E3:G3"/>
    <mergeCell ref="H3:H4"/>
    <mergeCell ref="I3:I4"/>
    <mergeCell ref="J3:J4"/>
    <mergeCell ref="K3:K4"/>
    <mergeCell ref="L3:L4"/>
    <mergeCell ref="M3:M4"/>
    <mergeCell ref="N3:P3"/>
    <mergeCell ref="Q3:Q4"/>
  </mergeCells>
  <pageMargins left="0.7" right="0.7" top="0.75" bottom="0.75" header="0.3" footer="0.3"/>
  <pageSetup paperSize="9" scale="62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R50"/>
  <sheetViews>
    <sheetView view="pageBreakPreview" zoomScale="60" workbookViewId="0">
      <selection sqref="A1:R49"/>
    </sheetView>
  </sheetViews>
  <sheetFormatPr defaultRowHeight="15"/>
  <cols>
    <col min="1" max="1" width="16" customWidth="1"/>
    <col min="2" max="2" width="39.140625" customWidth="1"/>
    <col min="3" max="3" width="12" customWidth="1"/>
    <col min="4" max="4" width="10.7109375" customWidth="1"/>
    <col min="7" max="7" width="10.28515625" customWidth="1"/>
    <col min="8" max="8" width="17.7109375" customWidth="1"/>
    <col min="9" max="9" width="16.28515625" customWidth="1"/>
    <col min="10" max="10" width="15.28515625" customWidth="1"/>
    <col min="11" max="11" width="38" customWidth="1"/>
    <col min="12" max="12" width="12.28515625" customWidth="1"/>
    <col min="13" max="13" width="11" customWidth="1"/>
    <col min="14" max="14" width="10" customWidth="1"/>
    <col min="16" max="16" width="10.5703125" customWidth="1"/>
    <col min="17" max="18" width="17.42578125" customWidth="1"/>
  </cols>
  <sheetData>
    <row r="1" spans="1:18" ht="18.75">
      <c r="A1" s="2"/>
      <c r="B1" s="332" t="s">
        <v>45</v>
      </c>
      <c r="C1" s="332"/>
      <c r="D1" s="332"/>
      <c r="E1" s="332"/>
      <c r="F1" s="332"/>
      <c r="G1" s="332"/>
      <c r="H1" s="1"/>
      <c r="I1" s="1"/>
      <c r="J1" s="2"/>
      <c r="M1" s="1"/>
      <c r="N1" s="1"/>
      <c r="O1" s="1"/>
      <c r="P1" s="1"/>
      <c r="Q1" s="1"/>
      <c r="R1" s="1"/>
    </row>
    <row r="2" spans="1:18" ht="18.75">
      <c r="A2" s="86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85"/>
    </row>
    <row r="3" spans="1:18" ht="15.75">
      <c r="A3" s="348" t="s">
        <v>54</v>
      </c>
      <c r="B3" s="350" t="s">
        <v>55</v>
      </c>
      <c r="C3" s="350" t="s">
        <v>56</v>
      </c>
      <c r="D3" s="352" t="s">
        <v>1</v>
      </c>
      <c r="E3" s="354" t="s">
        <v>2</v>
      </c>
      <c r="F3" s="355"/>
      <c r="G3" s="356"/>
      <c r="H3" s="352" t="s">
        <v>3</v>
      </c>
      <c r="I3" s="348" t="s">
        <v>0</v>
      </c>
      <c r="J3" s="348" t="s">
        <v>54</v>
      </c>
      <c r="K3" s="350" t="s">
        <v>55</v>
      </c>
      <c r="L3" s="350" t="s">
        <v>56</v>
      </c>
      <c r="M3" s="352" t="s">
        <v>1</v>
      </c>
      <c r="N3" s="354" t="s">
        <v>2</v>
      </c>
      <c r="O3" s="355"/>
      <c r="P3" s="356"/>
      <c r="Q3" s="352" t="s">
        <v>3</v>
      </c>
      <c r="R3" s="348" t="s">
        <v>0</v>
      </c>
    </row>
    <row r="4" spans="1:18" ht="15.75">
      <c r="A4" s="349"/>
      <c r="B4" s="351"/>
      <c r="C4" s="351"/>
      <c r="D4" s="353"/>
      <c r="E4" s="66" t="s">
        <v>4</v>
      </c>
      <c r="F4" s="66" t="s">
        <v>5</v>
      </c>
      <c r="G4" s="66" t="s">
        <v>6</v>
      </c>
      <c r="H4" s="353"/>
      <c r="I4" s="349"/>
      <c r="J4" s="349"/>
      <c r="K4" s="351"/>
      <c r="L4" s="351"/>
      <c r="M4" s="353"/>
      <c r="N4" s="66" t="s">
        <v>4</v>
      </c>
      <c r="O4" s="66" t="s">
        <v>5</v>
      </c>
      <c r="P4" s="66" t="s">
        <v>6</v>
      </c>
      <c r="Q4" s="353"/>
      <c r="R4" s="349"/>
    </row>
    <row r="5" spans="1:18" ht="37.5">
      <c r="A5" s="61" t="s">
        <v>57</v>
      </c>
      <c r="B5" s="36"/>
      <c r="C5" s="37"/>
      <c r="D5" s="38"/>
      <c r="E5" s="19"/>
      <c r="F5" s="19"/>
      <c r="G5" s="19"/>
      <c r="H5" s="38"/>
      <c r="I5" s="38"/>
      <c r="J5" s="61" t="s">
        <v>63</v>
      </c>
      <c r="K5" s="36"/>
      <c r="L5" s="37"/>
      <c r="M5" s="38"/>
      <c r="N5" s="19"/>
      <c r="O5" s="19"/>
      <c r="P5" s="19"/>
      <c r="Q5" s="38"/>
      <c r="R5" s="65"/>
    </row>
    <row r="6" spans="1:18" ht="39" customHeight="1">
      <c r="A6" s="7" t="s">
        <v>42</v>
      </c>
      <c r="B6" s="24" t="s">
        <v>86</v>
      </c>
      <c r="C6" s="22">
        <v>150</v>
      </c>
      <c r="D6" s="23">
        <v>46.5</v>
      </c>
      <c r="E6" s="23">
        <v>14.68</v>
      </c>
      <c r="F6" s="23">
        <v>15.67</v>
      </c>
      <c r="G6" s="23">
        <v>3.24</v>
      </c>
      <c r="H6" s="23">
        <v>277</v>
      </c>
      <c r="I6" s="4">
        <v>340</v>
      </c>
      <c r="J6" s="7" t="s">
        <v>42</v>
      </c>
      <c r="K6" s="18" t="s">
        <v>87</v>
      </c>
      <c r="L6" s="20" t="s">
        <v>7</v>
      </c>
      <c r="M6" s="21">
        <v>52.87</v>
      </c>
      <c r="N6" s="21">
        <v>10.69</v>
      </c>
      <c r="O6" s="21">
        <v>12.17</v>
      </c>
      <c r="P6" s="21">
        <v>44.94</v>
      </c>
      <c r="Q6" s="19">
        <v>361</v>
      </c>
      <c r="R6" s="17">
        <v>362</v>
      </c>
    </row>
    <row r="7" spans="1:18" ht="18.75">
      <c r="A7" s="4"/>
      <c r="B7" s="18" t="s">
        <v>8</v>
      </c>
      <c r="C7" s="22">
        <v>30</v>
      </c>
      <c r="D7" s="23">
        <v>5.46</v>
      </c>
      <c r="E7" s="23">
        <v>0.6</v>
      </c>
      <c r="F7" s="23">
        <v>1.8</v>
      </c>
      <c r="G7" s="23">
        <v>2.52</v>
      </c>
      <c r="H7" s="23">
        <v>44.1</v>
      </c>
      <c r="I7" s="4"/>
      <c r="J7" s="4"/>
      <c r="K7" s="18" t="s">
        <v>13</v>
      </c>
      <c r="L7" s="22" t="s">
        <v>24</v>
      </c>
      <c r="M7" s="23">
        <v>5.07</v>
      </c>
      <c r="N7" s="23">
        <v>0.3</v>
      </c>
      <c r="O7" s="23">
        <v>0.05</v>
      </c>
      <c r="P7" s="23">
        <v>15.2</v>
      </c>
      <c r="Q7" s="23">
        <v>60</v>
      </c>
      <c r="R7" s="4">
        <v>686</v>
      </c>
    </row>
    <row r="8" spans="1:18" ht="18.75">
      <c r="A8" s="4"/>
      <c r="B8" s="18" t="s">
        <v>13</v>
      </c>
      <c r="C8" s="22" t="s">
        <v>24</v>
      </c>
      <c r="D8" s="23">
        <v>5.07</v>
      </c>
      <c r="E8" s="23">
        <v>0.3</v>
      </c>
      <c r="F8" s="23">
        <v>0.05</v>
      </c>
      <c r="G8" s="23">
        <v>15.2</v>
      </c>
      <c r="H8" s="23">
        <v>60</v>
      </c>
      <c r="I8" s="4">
        <v>686</v>
      </c>
      <c r="J8" s="4"/>
      <c r="K8" s="18" t="s">
        <v>10</v>
      </c>
      <c r="L8" s="20">
        <v>30</v>
      </c>
      <c r="M8" s="23">
        <v>1.95</v>
      </c>
      <c r="N8" s="21">
        <v>2.2799999999999998</v>
      </c>
      <c r="O8" s="21">
        <v>0.24</v>
      </c>
      <c r="P8" s="21">
        <v>14.76</v>
      </c>
      <c r="Q8" s="21">
        <v>78.38</v>
      </c>
      <c r="R8" s="20"/>
    </row>
    <row r="9" spans="1:18" ht="21" customHeight="1">
      <c r="A9" s="4"/>
      <c r="B9" s="18" t="s">
        <v>10</v>
      </c>
      <c r="C9" s="20">
        <v>40</v>
      </c>
      <c r="D9" s="23">
        <v>2.6</v>
      </c>
      <c r="E9" s="21">
        <v>3.04</v>
      </c>
      <c r="F9" s="21">
        <v>0.32</v>
      </c>
      <c r="G9" s="21">
        <v>19.68</v>
      </c>
      <c r="H9" s="21">
        <v>104.5</v>
      </c>
      <c r="I9" s="4"/>
      <c r="J9" s="4"/>
      <c r="K9" s="18" t="s">
        <v>14</v>
      </c>
      <c r="L9" s="20">
        <v>10</v>
      </c>
      <c r="M9" s="21">
        <v>8.1</v>
      </c>
      <c r="N9" s="21">
        <v>3.48</v>
      </c>
      <c r="O9" s="21">
        <v>4.43</v>
      </c>
      <c r="P9" s="21">
        <v>0</v>
      </c>
      <c r="Q9" s="19">
        <v>53.75</v>
      </c>
      <c r="R9" s="4">
        <v>97</v>
      </c>
    </row>
    <row r="10" spans="1:18" ht="18.75">
      <c r="A10" s="4"/>
      <c r="B10" s="30" t="s">
        <v>36</v>
      </c>
      <c r="C10" s="17" t="s">
        <v>35</v>
      </c>
      <c r="D10" s="19">
        <v>15.26</v>
      </c>
      <c r="E10" s="19">
        <v>1.8</v>
      </c>
      <c r="F10" s="19">
        <v>2.86</v>
      </c>
      <c r="G10" s="19">
        <v>41.44</v>
      </c>
      <c r="H10" s="19">
        <v>139.4</v>
      </c>
      <c r="I10" s="4"/>
      <c r="J10" s="4"/>
      <c r="K10" s="18" t="s">
        <v>72</v>
      </c>
      <c r="L10" s="22">
        <v>10</v>
      </c>
      <c r="M10" s="23">
        <v>6.9</v>
      </c>
      <c r="N10" s="22">
        <v>0.08</v>
      </c>
      <c r="O10" s="22">
        <v>7.25</v>
      </c>
      <c r="P10" s="22">
        <v>0.13</v>
      </c>
      <c r="Q10" s="22">
        <v>66</v>
      </c>
      <c r="R10" s="4">
        <v>96</v>
      </c>
    </row>
    <row r="11" spans="1:18" ht="37.5">
      <c r="A11" s="62" t="s">
        <v>58</v>
      </c>
      <c r="B11" s="27"/>
      <c r="C11" s="28">
        <v>469</v>
      </c>
      <c r="D11" s="29">
        <f>SUM(D6:D10)</f>
        <v>74.89</v>
      </c>
      <c r="E11" s="29">
        <f>SUM(E6:E10)</f>
        <v>20.420000000000002</v>
      </c>
      <c r="F11" s="29">
        <f>SUM(F6:F10)</f>
        <v>20.7</v>
      </c>
      <c r="G11" s="29">
        <f>SUM(G6:G10)</f>
        <v>82.08</v>
      </c>
      <c r="H11" s="29">
        <f>SUM(H6:H10)</f>
        <v>625</v>
      </c>
      <c r="I11" s="4"/>
      <c r="J11" s="62" t="s">
        <v>58</v>
      </c>
      <c r="K11" s="27"/>
      <c r="L11" s="28">
        <v>439</v>
      </c>
      <c r="M11" s="29">
        <f>SUM(M6:M10)</f>
        <v>74.89</v>
      </c>
      <c r="N11" s="29">
        <f>SUM(N6:N10)</f>
        <v>16.829999999999998</v>
      </c>
      <c r="O11" s="29">
        <f>SUM(O6:O10)</f>
        <v>24.14</v>
      </c>
      <c r="P11" s="29">
        <f>SUM(P6:P10)</f>
        <v>75.03</v>
      </c>
      <c r="Q11" s="29">
        <f>SUM(Q6:Q10)</f>
        <v>619.13</v>
      </c>
      <c r="R11" s="32"/>
    </row>
    <row r="12" spans="1:18" ht="37.5">
      <c r="A12" s="61" t="s">
        <v>59</v>
      </c>
      <c r="B12" s="36"/>
      <c r="C12" s="37"/>
      <c r="D12" s="38"/>
      <c r="E12" s="19"/>
      <c r="F12" s="19"/>
      <c r="G12" s="19"/>
      <c r="H12" s="38"/>
      <c r="I12" s="6"/>
      <c r="J12" s="61" t="s">
        <v>64</v>
      </c>
      <c r="K12" s="36"/>
      <c r="L12" s="37"/>
      <c r="M12" s="38"/>
      <c r="N12" s="19"/>
      <c r="O12" s="19"/>
      <c r="P12" s="19"/>
      <c r="Q12" s="38"/>
      <c r="R12" s="6"/>
    </row>
    <row r="13" spans="1:18" ht="18.75">
      <c r="A13" s="7" t="s">
        <v>42</v>
      </c>
      <c r="B13" s="18" t="s">
        <v>11</v>
      </c>
      <c r="C13" s="22">
        <v>220</v>
      </c>
      <c r="D13" s="23">
        <v>44.4</v>
      </c>
      <c r="E13" s="23">
        <v>11.87</v>
      </c>
      <c r="F13" s="23">
        <v>7.32</v>
      </c>
      <c r="G13" s="23">
        <v>53.34</v>
      </c>
      <c r="H13" s="26">
        <v>397</v>
      </c>
      <c r="I13" s="4">
        <v>492</v>
      </c>
      <c r="J13" s="7" t="s">
        <v>42</v>
      </c>
      <c r="K13" s="55" t="s">
        <v>88</v>
      </c>
      <c r="L13" s="56" t="s">
        <v>89</v>
      </c>
      <c r="M13" s="51">
        <v>35.06</v>
      </c>
      <c r="N13" s="51">
        <v>10.26</v>
      </c>
      <c r="O13" s="51">
        <v>11.99</v>
      </c>
      <c r="P13" s="51">
        <v>23.48</v>
      </c>
      <c r="Q13" s="51">
        <v>177.47</v>
      </c>
      <c r="R13" s="54">
        <v>462</v>
      </c>
    </row>
    <row r="14" spans="1:18" ht="21" customHeight="1">
      <c r="A14" s="4"/>
      <c r="B14" s="18" t="s">
        <v>71</v>
      </c>
      <c r="C14" s="22">
        <v>40</v>
      </c>
      <c r="D14" s="23">
        <v>5.46</v>
      </c>
      <c r="E14" s="19">
        <v>0.32</v>
      </c>
      <c r="F14" s="19">
        <v>0.04</v>
      </c>
      <c r="G14" s="19">
        <v>1</v>
      </c>
      <c r="H14" s="19">
        <v>5.66</v>
      </c>
      <c r="I14" s="4">
        <v>24</v>
      </c>
      <c r="J14" s="4"/>
      <c r="K14" s="18" t="s">
        <v>12</v>
      </c>
      <c r="L14" s="17">
        <v>150</v>
      </c>
      <c r="M14" s="19">
        <v>10.29</v>
      </c>
      <c r="N14" s="19">
        <v>5.32</v>
      </c>
      <c r="O14" s="19">
        <v>6.42</v>
      </c>
      <c r="P14" s="19">
        <v>26.8</v>
      </c>
      <c r="Q14" s="19">
        <v>219.5</v>
      </c>
      <c r="R14" s="17">
        <v>332</v>
      </c>
    </row>
    <row r="15" spans="1:18" ht="21" customHeight="1">
      <c r="A15" s="4"/>
      <c r="B15" s="18" t="s">
        <v>47</v>
      </c>
      <c r="C15" s="20">
        <v>200</v>
      </c>
      <c r="D15" s="21">
        <v>3.38</v>
      </c>
      <c r="E15" s="21">
        <v>1.1399999999999999</v>
      </c>
      <c r="F15" s="21">
        <v>0.66</v>
      </c>
      <c r="G15" s="21">
        <v>6.82</v>
      </c>
      <c r="H15" s="19">
        <v>37.799999999999997</v>
      </c>
      <c r="I15" s="4">
        <v>692</v>
      </c>
      <c r="J15" s="4"/>
      <c r="K15" s="69" t="s">
        <v>70</v>
      </c>
      <c r="L15" s="70">
        <v>40</v>
      </c>
      <c r="M15" s="23">
        <v>6.71</v>
      </c>
      <c r="N15" s="23">
        <v>0.44</v>
      </c>
      <c r="O15" s="23">
        <v>0.08</v>
      </c>
      <c r="P15" s="23">
        <v>1.52</v>
      </c>
      <c r="Q15" s="4">
        <v>8.5399999999999991</v>
      </c>
      <c r="R15" s="4"/>
    </row>
    <row r="16" spans="1:18" ht="18.75">
      <c r="A16" s="4"/>
      <c r="B16" s="18" t="s">
        <v>10</v>
      </c>
      <c r="C16" s="20">
        <v>40</v>
      </c>
      <c r="D16" s="23">
        <v>2.6</v>
      </c>
      <c r="E16" s="21">
        <v>3.04</v>
      </c>
      <c r="F16" s="21">
        <v>0.32</v>
      </c>
      <c r="G16" s="21">
        <v>19.68</v>
      </c>
      <c r="H16" s="21">
        <v>104.5</v>
      </c>
      <c r="I16" s="4"/>
      <c r="J16" s="4"/>
      <c r="K16" s="18" t="s">
        <v>47</v>
      </c>
      <c r="L16" s="20">
        <v>200</v>
      </c>
      <c r="M16" s="21">
        <v>3.38</v>
      </c>
      <c r="N16" s="21">
        <v>1.1399999999999999</v>
      </c>
      <c r="O16" s="21">
        <v>0.66</v>
      </c>
      <c r="P16" s="21">
        <v>6.82</v>
      </c>
      <c r="Q16" s="19">
        <v>37.799999999999997</v>
      </c>
      <c r="R16" s="4">
        <v>692</v>
      </c>
    </row>
    <row r="17" spans="1:18" ht="18.75">
      <c r="A17" s="4"/>
      <c r="B17" s="18" t="s">
        <v>14</v>
      </c>
      <c r="C17" s="20">
        <v>15</v>
      </c>
      <c r="D17" s="21">
        <v>12.15</v>
      </c>
      <c r="E17" s="21">
        <v>3.48</v>
      </c>
      <c r="F17" s="21">
        <v>4.43</v>
      </c>
      <c r="G17" s="21">
        <v>0</v>
      </c>
      <c r="H17" s="19">
        <v>53.75</v>
      </c>
      <c r="I17" s="4">
        <v>97</v>
      </c>
      <c r="J17" s="4"/>
      <c r="K17" s="18" t="s">
        <v>10</v>
      </c>
      <c r="L17" s="20">
        <v>30</v>
      </c>
      <c r="M17" s="23">
        <v>1.95</v>
      </c>
      <c r="N17" s="21">
        <v>2.2799999999999998</v>
      </c>
      <c r="O17" s="21">
        <v>0.24</v>
      </c>
      <c r="P17" s="21">
        <v>14.76</v>
      </c>
      <c r="Q17" s="21">
        <v>78.38</v>
      </c>
      <c r="R17" s="4"/>
    </row>
    <row r="18" spans="1:18" ht="18.75">
      <c r="A18" s="4"/>
      <c r="B18" s="18" t="s">
        <v>72</v>
      </c>
      <c r="C18" s="22">
        <v>10</v>
      </c>
      <c r="D18" s="23">
        <v>6.9</v>
      </c>
      <c r="E18" s="22">
        <v>0.08</v>
      </c>
      <c r="F18" s="22">
        <v>7.25</v>
      </c>
      <c r="G18" s="22">
        <v>0.13</v>
      </c>
      <c r="H18" s="22">
        <v>66</v>
      </c>
      <c r="I18" s="4">
        <v>96</v>
      </c>
      <c r="J18" s="4"/>
      <c r="K18" s="60" t="s">
        <v>52</v>
      </c>
      <c r="L18" s="54" t="s">
        <v>35</v>
      </c>
      <c r="M18" s="52">
        <v>17.5</v>
      </c>
      <c r="N18" s="51">
        <v>0.6</v>
      </c>
      <c r="O18" s="51">
        <v>0.6</v>
      </c>
      <c r="P18" s="51">
        <v>6.7</v>
      </c>
      <c r="Q18" s="52">
        <v>66.599999999999994</v>
      </c>
      <c r="R18" s="20"/>
    </row>
    <row r="19" spans="1:18" ht="37.5">
      <c r="A19" s="62" t="s">
        <v>58</v>
      </c>
      <c r="B19" s="90"/>
      <c r="C19" s="91">
        <f>SUM(C12:C18)</f>
        <v>525</v>
      </c>
      <c r="D19" s="92">
        <f>SUM(D12:D18)</f>
        <v>74.890000000000015</v>
      </c>
      <c r="E19" s="92">
        <f t="shared" ref="E19" si="0">SUM(E12:E18)</f>
        <v>19.93</v>
      </c>
      <c r="F19" s="92">
        <f t="shared" ref="F19" si="1">SUM(F12:F18)</f>
        <v>20.02</v>
      </c>
      <c r="G19" s="92">
        <f t="shared" ref="G19" si="2">SUM(G12:G18)</f>
        <v>80.97</v>
      </c>
      <c r="H19" s="92">
        <f t="shared" ref="H19" si="3">SUM(H12:H18)</f>
        <v>664.71</v>
      </c>
      <c r="I19" s="4"/>
      <c r="J19" s="62" t="s">
        <v>58</v>
      </c>
      <c r="K19" s="27"/>
      <c r="L19" s="28">
        <v>695</v>
      </c>
      <c r="M19" s="29">
        <f>SUM(M13:M18)</f>
        <v>74.890000000000015</v>
      </c>
      <c r="N19" s="29">
        <f>SUM(N13:N18)</f>
        <v>20.040000000000003</v>
      </c>
      <c r="O19" s="29">
        <f>SUM(O13:O18)</f>
        <v>19.989999999999998</v>
      </c>
      <c r="P19" s="29">
        <f>SUM(P13:P18)</f>
        <v>80.080000000000013</v>
      </c>
      <c r="Q19" s="29">
        <f>SUM(Q13:Q18)</f>
        <v>588.29000000000008</v>
      </c>
      <c r="R19" s="32"/>
    </row>
    <row r="20" spans="1:18" ht="37.5">
      <c r="A20" s="61" t="s">
        <v>60</v>
      </c>
      <c r="B20" s="36"/>
      <c r="C20" s="37"/>
      <c r="D20" s="38"/>
      <c r="E20" s="19"/>
      <c r="F20" s="19"/>
      <c r="G20" s="19"/>
      <c r="H20" s="38"/>
      <c r="I20" s="6"/>
      <c r="J20" s="61" t="s">
        <v>65</v>
      </c>
      <c r="K20" s="36"/>
      <c r="L20" s="37"/>
      <c r="M20" s="38"/>
      <c r="N20" s="19"/>
      <c r="O20" s="19"/>
      <c r="P20" s="19"/>
      <c r="Q20" s="38"/>
      <c r="R20" s="6"/>
    </row>
    <row r="21" spans="1:18" ht="18.75">
      <c r="A21" s="7" t="s">
        <v>42</v>
      </c>
      <c r="B21" s="18" t="s">
        <v>16</v>
      </c>
      <c r="C21" s="20" t="s">
        <v>92</v>
      </c>
      <c r="D21" s="21">
        <v>46.66</v>
      </c>
      <c r="E21" s="51">
        <v>8.76</v>
      </c>
      <c r="F21" s="21">
        <v>10.68</v>
      </c>
      <c r="G21" s="21">
        <v>17.59</v>
      </c>
      <c r="H21" s="21">
        <v>186</v>
      </c>
      <c r="I21" s="4">
        <v>437</v>
      </c>
      <c r="J21" s="7" t="s">
        <v>42</v>
      </c>
      <c r="K21" s="18" t="s">
        <v>48</v>
      </c>
      <c r="L21" s="22">
        <v>90</v>
      </c>
      <c r="M21" s="23">
        <v>36.549999999999997</v>
      </c>
      <c r="N21" s="23">
        <v>6.16</v>
      </c>
      <c r="O21" s="23">
        <v>6.98</v>
      </c>
      <c r="P21" s="23">
        <v>12.01</v>
      </c>
      <c r="Q21" s="23">
        <v>152.52000000000001</v>
      </c>
      <c r="R21" s="4">
        <v>500</v>
      </c>
    </row>
    <row r="22" spans="1:18" ht="18.75">
      <c r="A22" s="7"/>
      <c r="B22" s="18" t="s">
        <v>17</v>
      </c>
      <c r="C22" s="20">
        <v>130</v>
      </c>
      <c r="D22" s="21">
        <v>14.24</v>
      </c>
      <c r="E22" s="21">
        <v>7.36</v>
      </c>
      <c r="F22" s="21">
        <v>5.69</v>
      </c>
      <c r="G22" s="21">
        <v>33.229999999999997</v>
      </c>
      <c r="H22" s="21">
        <v>213.2</v>
      </c>
      <c r="I22" s="4">
        <v>508</v>
      </c>
      <c r="J22" s="4"/>
      <c r="K22" s="18" t="s">
        <v>18</v>
      </c>
      <c r="L22" s="22">
        <v>150</v>
      </c>
      <c r="M22" s="23">
        <v>11.28</v>
      </c>
      <c r="N22" s="23">
        <v>3.46</v>
      </c>
      <c r="O22" s="23">
        <v>4.8</v>
      </c>
      <c r="P22" s="23">
        <v>34.96</v>
      </c>
      <c r="Q22" s="23">
        <v>196.9</v>
      </c>
      <c r="R22" s="4">
        <v>512</v>
      </c>
    </row>
    <row r="23" spans="1:18" ht="26.25" customHeight="1">
      <c r="A23" s="4"/>
      <c r="B23" s="45" t="s">
        <v>76</v>
      </c>
      <c r="C23" s="54">
        <v>40</v>
      </c>
      <c r="D23" s="52">
        <v>8.9600000000000009</v>
      </c>
      <c r="E23" s="52">
        <v>0.75</v>
      </c>
      <c r="F23" s="52">
        <v>3.45</v>
      </c>
      <c r="G23" s="52">
        <v>3.12</v>
      </c>
      <c r="H23" s="52">
        <v>42.85</v>
      </c>
      <c r="I23" s="9">
        <v>43</v>
      </c>
      <c r="J23" s="4"/>
      <c r="K23" s="18" t="s">
        <v>27</v>
      </c>
      <c r="L23" s="22">
        <v>20</v>
      </c>
      <c r="M23" s="23">
        <v>2.2799999999999998</v>
      </c>
      <c r="N23" s="23">
        <v>1.1000000000000001</v>
      </c>
      <c r="O23" s="23">
        <v>0.74</v>
      </c>
      <c r="P23" s="23">
        <v>2.91</v>
      </c>
      <c r="Q23" s="23">
        <v>22.2</v>
      </c>
      <c r="R23" s="17">
        <v>588</v>
      </c>
    </row>
    <row r="24" spans="1:18" ht="18.75">
      <c r="A24" s="9"/>
      <c r="B24" s="18" t="s">
        <v>9</v>
      </c>
      <c r="C24" s="22" t="s">
        <v>25</v>
      </c>
      <c r="D24" s="23">
        <v>2.4300000000000002</v>
      </c>
      <c r="E24" s="23">
        <v>0.19</v>
      </c>
      <c r="F24" s="23">
        <v>0.04</v>
      </c>
      <c r="G24" s="23">
        <v>6.42</v>
      </c>
      <c r="H24" s="23">
        <v>43.9</v>
      </c>
      <c r="I24" s="4">
        <v>685</v>
      </c>
      <c r="J24" s="4"/>
      <c r="K24" s="45" t="s">
        <v>44</v>
      </c>
      <c r="L24" s="54">
        <v>40</v>
      </c>
      <c r="M24" s="19">
        <v>3.49</v>
      </c>
      <c r="N24" s="19">
        <v>0.53</v>
      </c>
      <c r="O24" s="19">
        <v>1.8</v>
      </c>
      <c r="P24" s="19">
        <v>3.04</v>
      </c>
      <c r="Q24" s="19">
        <v>30.4</v>
      </c>
      <c r="R24" s="9">
        <v>45</v>
      </c>
    </row>
    <row r="25" spans="1:18" ht="37.5">
      <c r="A25" s="4"/>
      <c r="B25" s="18" t="s">
        <v>10</v>
      </c>
      <c r="C25" s="20">
        <v>40</v>
      </c>
      <c r="D25" s="23">
        <v>2.6</v>
      </c>
      <c r="E25" s="21">
        <v>3.04</v>
      </c>
      <c r="F25" s="21">
        <v>0.32</v>
      </c>
      <c r="G25" s="21">
        <v>19.68</v>
      </c>
      <c r="H25" s="21">
        <v>104.5</v>
      </c>
      <c r="I25" s="4"/>
      <c r="J25" s="62"/>
      <c r="K25" s="18" t="s">
        <v>49</v>
      </c>
      <c r="L25" s="20">
        <v>200</v>
      </c>
      <c r="M25" s="23">
        <v>6.54</v>
      </c>
      <c r="N25" s="21">
        <v>3.87</v>
      </c>
      <c r="O25" s="21">
        <v>3.48</v>
      </c>
      <c r="P25" s="21">
        <v>11.1</v>
      </c>
      <c r="Q25" s="21">
        <v>91.2</v>
      </c>
      <c r="R25" s="4">
        <v>690</v>
      </c>
    </row>
    <row r="26" spans="1:18" ht="18.75">
      <c r="A26" s="4"/>
      <c r="B26" s="18"/>
      <c r="C26" s="22"/>
      <c r="D26" s="23"/>
      <c r="E26" s="23"/>
      <c r="F26" s="23"/>
      <c r="G26" s="23"/>
      <c r="H26" s="23"/>
      <c r="I26" s="4"/>
      <c r="J26" s="61"/>
      <c r="K26" s="18" t="s">
        <v>10</v>
      </c>
      <c r="L26" s="20">
        <v>40</v>
      </c>
      <c r="M26" s="23">
        <v>2.6</v>
      </c>
      <c r="N26" s="21">
        <v>3.04</v>
      </c>
      <c r="O26" s="21">
        <v>0.32</v>
      </c>
      <c r="P26" s="21">
        <v>19.68</v>
      </c>
      <c r="Q26" s="21">
        <v>104.5</v>
      </c>
      <c r="R26" s="4"/>
    </row>
    <row r="27" spans="1:18" ht="18.75">
      <c r="A27" s="4"/>
      <c r="B27" s="27"/>
      <c r="C27" s="28"/>
      <c r="D27" s="29"/>
      <c r="E27" s="29"/>
      <c r="F27" s="29"/>
      <c r="G27" s="29"/>
      <c r="H27" s="29"/>
      <c r="I27" s="7"/>
      <c r="J27" s="7"/>
      <c r="K27" s="18" t="s">
        <v>14</v>
      </c>
      <c r="L27" s="20">
        <v>15</v>
      </c>
      <c r="M27" s="21">
        <v>12.15</v>
      </c>
      <c r="N27" s="21">
        <v>3.48</v>
      </c>
      <c r="O27" s="21">
        <v>4.43</v>
      </c>
      <c r="P27" s="21">
        <v>0</v>
      </c>
      <c r="Q27" s="19">
        <v>53.75</v>
      </c>
      <c r="R27" s="4">
        <v>97</v>
      </c>
    </row>
    <row r="28" spans="1:18" ht="37.5">
      <c r="A28" s="62" t="s">
        <v>58</v>
      </c>
      <c r="B28" s="27"/>
      <c r="C28" s="28">
        <v>532</v>
      </c>
      <c r="D28" s="29">
        <f>SUM(D21:D27)</f>
        <v>74.89</v>
      </c>
      <c r="E28" s="29">
        <f t="shared" ref="E28:H28" si="4">SUM(E21:E27)</f>
        <v>20.100000000000001</v>
      </c>
      <c r="F28" s="29">
        <f t="shared" si="4"/>
        <v>20.18</v>
      </c>
      <c r="G28" s="29">
        <f t="shared" si="4"/>
        <v>80.039999999999992</v>
      </c>
      <c r="H28" s="29">
        <f t="shared" si="4"/>
        <v>590.45000000000005</v>
      </c>
      <c r="I28" s="7"/>
      <c r="J28" s="62" t="s">
        <v>58</v>
      </c>
      <c r="K28" s="27"/>
      <c r="L28" s="28">
        <f t="shared" ref="L28:Q28" si="5">SUM(L21:L27)</f>
        <v>555</v>
      </c>
      <c r="M28" s="29">
        <f t="shared" si="5"/>
        <v>74.89</v>
      </c>
      <c r="N28" s="29">
        <f t="shared" si="5"/>
        <v>21.64</v>
      </c>
      <c r="O28" s="29">
        <f t="shared" si="5"/>
        <v>22.55</v>
      </c>
      <c r="P28" s="29">
        <f t="shared" si="5"/>
        <v>83.699999999999989</v>
      </c>
      <c r="Q28" s="29">
        <f t="shared" si="5"/>
        <v>651.47</v>
      </c>
      <c r="R28" s="31"/>
    </row>
    <row r="29" spans="1:18" ht="37.5">
      <c r="A29" s="61" t="s">
        <v>61</v>
      </c>
      <c r="B29" s="36"/>
      <c r="C29" s="37"/>
      <c r="D29" s="38"/>
      <c r="E29" s="19"/>
      <c r="F29" s="19"/>
      <c r="G29" s="19"/>
      <c r="H29" s="38"/>
      <c r="I29" s="6"/>
      <c r="J29" s="61" t="s">
        <v>66</v>
      </c>
      <c r="K29" s="36"/>
      <c r="L29" s="37"/>
      <c r="M29" s="38"/>
      <c r="N29" s="19"/>
      <c r="O29" s="19"/>
      <c r="P29" s="19"/>
      <c r="Q29" s="38"/>
      <c r="R29" s="6"/>
    </row>
    <row r="30" spans="1:18" ht="37.5">
      <c r="A30" s="7" t="s">
        <v>42</v>
      </c>
      <c r="B30" s="18" t="s">
        <v>15</v>
      </c>
      <c r="C30" s="17">
        <v>200</v>
      </c>
      <c r="D30" s="19">
        <v>20.46</v>
      </c>
      <c r="E30" s="19">
        <v>10.26</v>
      </c>
      <c r="F30" s="19">
        <v>9.18</v>
      </c>
      <c r="G30" s="19">
        <v>42</v>
      </c>
      <c r="H30" s="19">
        <v>208</v>
      </c>
      <c r="I30" s="4">
        <v>302</v>
      </c>
      <c r="J30" s="7" t="s">
        <v>42</v>
      </c>
      <c r="K30" s="18" t="s">
        <v>11</v>
      </c>
      <c r="L30" s="22">
        <v>220</v>
      </c>
      <c r="M30" s="23">
        <v>44.4</v>
      </c>
      <c r="N30" s="23">
        <v>11.87</v>
      </c>
      <c r="O30" s="23">
        <v>7.32</v>
      </c>
      <c r="P30" s="23">
        <v>53.34</v>
      </c>
      <c r="Q30" s="26">
        <v>397</v>
      </c>
      <c r="R30" s="4">
        <v>492</v>
      </c>
    </row>
    <row r="31" spans="1:18" ht="18.75">
      <c r="A31" s="7"/>
      <c r="B31" s="11" t="s">
        <v>85</v>
      </c>
      <c r="C31" s="13">
        <v>50</v>
      </c>
      <c r="D31" s="71">
        <v>10.5</v>
      </c>
      <c r="E31" s="13">
        <v>4.78</v>
      </c>
      <c r="F31" s="13">
        <v>4.05</v>
      </c>
      <c r="G31" s="13">
        <v>0.25</v>
      </c>
      <c r="H31" s="10">
        <v>77</v>
      </c>
      <c r="I31" s="12">
        <v>337</v>
      </c>
      <c r="J31" s="7"/>
      <c r="K31" s="18" t="s">
        <v>71</v>
      </c>
      <c r="L31" s="22">
        <v>40</v>
      </c>
      <c r="M31" s="23">
        <v>5.46</v>
      </c>
      <c r="N31" s="19">
        <v>0.32</v>
      </c>
      <c r="O31" s="19">
        <v>0.04</v>
      </c>
      <c r="P31" s="19">
        <v>1</v>
      </c>
      <c r="Q31" s="19">
        <v>5.66</v>
      </c>
      <c r="R31" s="4">
        <v>24</v>
      </c>
    </row>
    <row r="32" spans="1:18" ht="37.5">
      <c r="A32" s="62"/>
      <c r="B32" s="11" t="s">
        <v>81</v>
      </c>
      <c r="C32" s="13">
        <v>100</v>
      </c>
      <c r="D32" s="71">
        <v>24</v>
      </c>
      <c r="E32" s="13">
        <v>4.18</v>
      </c>
      <c r="F32" s="13">
        <v>6.22</v>
      </c>
      <c r="G32" s="13">
        <v>25.32</v>
      </c>
      <c r="H32" s="10">
        <v>275</v>
      </c>
      <c r="I32" s="12">
        <v>442</v>
      </c>
      <c r="J32" s="4"/>
      <c r="K32" s="18" t="s">
        <v>47</v>
      </c>
      <c r="L32" s="20">
        <v>200</v>
      </c>
      <c r="M32" s="21">
        <v>3.38</v>
      </c>
      <c r="N32" s="21">
        <v>1.1399999999999999</v>
      </c>
      <c r="O32" s="21">
        <v>0.66</v>
      </c>
      <c r="P32" s="21">
        <v>6.82</v>
      </c>
      <c r="Q32" s="19">
        <v>37.799999999999997</v>
      </c>
      <c r="R32" s="4">
        <v>692</v>
      </c>
    </row>
    <row r="33" spans="1:18" ht="18.75">
      <c r="A33" s="84"/>
      <c r="B33" s="18" t="s">
        <v>9</v>
      </c>
      <c r="C33" s="22" t="s">
        <v>25</v>
      </c>
      <c r="D33" s="23">
        <v>2.4300000000000002</v>
      </c>
      <c r="E33" s="23">
        <v>0.19</v>
      </c>
      <c r="F33" s="23">
        <v>0.04</v>
      </c>
      <c r="G33" s="23">
        <v>6.42</v>
      </c>
      <c r="H33" s="23">
        <v>43.9</v>
      </c>
      <c r="I33" s="4">
        <v>685</v>
      </c>
      <c r="J33" s="4"/>
      <c r="K33" s="18" t="s">
        <v>10</v>
      </c>
      <c r="L33" s="20">
        <v>40</v>
      </c>
      <c r="M33" s="23">
        <v>2.6</v>
      </c>
      <c r="N33" s="21">
        <v>3.04</v>
      </c>
      <c r="O33" s="21">
        <v>0.32</v>
      </c>
      <c r="P33" s="21">
        <v>19.68</v>
      </c>
      <c r="Q33" s="21">
        <v>104.5</v>
      </c>
      <c r="R33" s="4"/>
    </row>
    <row r="34" spans="1:18" ht="18.75">
      <c r="A34" s="4"/>
      <c r="B34" s="60" t="s">
        <v>52</v>
      </c>
      <c r="C34" s="54" t="s">
        <v>35</v>
      </c>
      <c r="D34" s="52">
        <v>17.5</v>
      </c>
      <c r="E34" s="51">
        <v>0.6</v>
      </c>
      <c r="F34" s="51">
        <v>0.6</v>
      </c>
      <c r="G34" s="51">
        <v>6.7</v>
      </c>
      <c r="H34" s="52">
        <v>66.599999999999994</v>
      </c>
      <c r="I34" s="4"/>
      <c r="J34" s="62"/>
      <c r="K34" s="18" t="s">
        <v>14</v>
      </c>
      <c r="L34" s="20">
        <v>15</v>
      </c>
      <c r="M34" s="21">
        <v>12.15</v>
      </c>
      <c r="N34" s="21">
        <v>3.48</v>
      </c>
      <c r="O34" s="21">
        <v>4.43</v>
      </c>
      <c r="P34" s="21">
        <v>0</v>
      </c>
      <c r="Q34" s="19">
        <v>53.75</v>
      </c>
      <c r="R34" s="4">
        <v>97</v>
      </c>
    </row>
    <row r="35" spans="1:18" ht="18.75">
      <c r="A35" s="4"/>
      <c r="B35" s="60"/>
      <c r="C35" s="54"/>
      <c r="D35" s="52"/>
      <c r="E35" s="51"/>
      <c r="F35" s="51"/>
      <c r="G35" s="51"/>
      <c r="H35" s="52"/>
      <c r="I35" s="4"/>
      <c r="J35" s="62"/>
      <c r="K35" s="18" t="s">
        <v>72</v>
      </c>
      <c r="L35" s="22">
        <v>10</v>
      </c>
      <c r="M35" s="23">
        <v>6.9</v>
      </c>
      <c r="N35" s="22">
        <v>0.08</v>
      </c>
      <c r="O35" s="22">
        <v>7.25</v>
      </c>
      <c r="P35" s="22">
        <v>0.13</v>
      </c>
      <c r="Q35" s="22">
        <v>66</v>
      </c>
      <c r="R35" s="4">
        <v>96</v>
      </c>
    </row>
    <row r="36" spans="1:18" ht="37.5">
      <c r="A36" s="62" t="s">
        <v>58</v>
      </c>
      <c r="B36" s="27"/>
      <c r="C36" s="31">
        <v>712</v>
      </c>
      <c r="D36" s="33">
        <f t="shared" ref="D36:H36" si="6">SUM(D30:D34)</f>
        <v>74.89</v>
      </c>
      <c r="E36" s="33">
        <f t="shared" si="6"/>
        <v>20.010000000000002</v>
      </c>
      <c r="F36" s="33">
        <f t="shared" si="6"/>
        <v>20.09</v>
      </c>
      <c r="G36" s="33">
        <f t="shared" si="6"/>
        <v>80.69</v>
      </c>
      <c r="H36" s="33">
        <f t="shared" si="6"/>
        <v>670.5</v>
      </c>
      <c r="I36" s="7"/>
      <c r="J36" s="62" t="s">
        <v>58</v>
      </c>
      <c r="K36" s="18"/>
      <c r="L36" s="93">
        <f>SUM(L30:L35)</f>
        <v>525</v>
      </c>
      <c r="M36" s="93">
        <f t="shared" ref="M36:Q36" si="7">SUM(M30:M35)</f>
        <v>74.890000000000015</v>
      </c>
      <c r="N36" s="93">
        <f t="shared" si="7"/>
        <v>19.93</v>
      </c>
      <c r="O36" s="93">
        <f t="shared" si="7"/>
        <v>20.02</v>
      </c>
      <c r="P36" s="93">
        <f t="shared" si="7"/>
        <v>80.97</v>
      </c>
      <c r="Q36" s="93">
        <f t="shared" si="7"/>
        <v>664.71</v>
      </c>
      <c r="R36" s="4"/>
    </row>
    <row r="37" spans="1:18" ht="37.5">
      <c r="A37" s="61" t="s">
        <v>62</v>
      </c>
      <c r="B37" s="36"/>
      <c r="C37" s="37"/>
      <c r="D37" s="38"/>
      <c r="E37" s="19"/>
      <c r="F37" s="19"/>
      <c r="G37" s="19"/>
      <c r="H37" s="38"/>
      <c r="I37" s="6"/>
      <c r="J37" s="61" t="s">
        <v>67</v>
      </c>
      <c r="K37" s="36"/>
      <c r="L37" s="37"/>
      <c r="M37" s="38"/>
      <c r="N37" s="19"/>
      <c r="O37" s="19"/>
      <c r="P37" s="19"/>
      <c r="Q37" s="38"/>
      <c r="R37" s="6"/>
    </row>
    <row r="38" spans="1:18" ht="37.5">
      <c r="A38" s="7" t="s">
        <v>42</v>
      </c>
      <c r="B38" s="18" t="s">
        <v>19</v>
      </c>
      <c r="C38" s="17">
        <v>90</v>
      </c>
      <c r="D38" s="19">
        <v>36.65</v>
      </c>
      <c r="E38" s="19">
        <v>9.6300000000000008</v>
      </c>
      <c r="F38" s="19">
        <v>5.49</v>
      </c>
      <c r="G38" s="19">
        <v>21.95</v>
      </c>
      <c r="H38" s="19">
        <v>232.78</v>
      </c>
      <c r="I38" s="4">
        <v>498</v>
      </c>
      <c r="J38" s="7" t="s">
        <v>42</v>
      </c>
      <c r="K38" s="45" t="s">
        <v>20</v>
      </c>
      <c r="L38" s="54" t="s">
        <v>21</v>
      </c>
      <c r="M38" s="52">
        <v>36.24</v>
      </c>
      <c r="N38" s="52">
        <v>13.47</v>
      </c>
      <c r="O38" s="52">
        <v>4.4000000000000004</v>
      </c>
      <c r="P38" s="52">
        <v>32.04</v>
      </c>
      <c r="Q38" s="52">
        <v>164.8</v>
      </c>
      <c r="R38" s="54">
        <v>374</v>
      </c>
    </row>
    <row r="39" spans="1:18" ht="18.75">
      <c r="A39" s="4"/>
      <c r="B39" s="18" t="s">
        <v>22</v>
      </c>
      <c r="C39" s="20">
        <v>150</v>
      </c>
      <c r="D39" s="21">
        <v>17.760000000000002</v>
      </c>
      <c r="E39" s="21">
        <v>3.3</v>
      </c>
      <c r="F39" s="21">
        <v>5.44</v>
      </c>
      <c r="G39" s="21">
        <v>22.21</v>
      </c>
      <c r="H39" s="21">
        <v>151.4</v>
      </c>
      <c r="I39" s="4">
        <v>520</v>
      </c>
      <c r="J39" s="17"/>
      <c r="K39" s="45" t="s">
        <v>22</v>
      </c>
      <c r="L39" s="56">
        <v>150</v>
      </c>
      <c r="M39" s="51">
        <v>17.760000000000002</v>
      </c>
      <c r="N39" s="51">
        <v>3.3</v>
      </c>
      <c r="O39" s="51">
        <v>5.44</v>
      </c>
      <c r="P39" s="51">
        <v>22.21</v>
      </c>
      <c r="Q39" s="51">
        <v>151.4</v>
      </c>
      <c r="R39" s="9">
        <v>520</v>
      </c>
    </row>
    <row r="40" spans="1:18" ht="37.5">
      <c r="A40" s="17"/>
      <c r="B40" s="11" t="s">
        <v>46</v>
      </c>
      <c r="C40" s="14">
        <v>30</v>
      </c>
      <c r="D40" s="15">
        <v>2</v>
      </c>
      <c r="E40" s="15">
        <v>0.09</v>
      </c>
      <c r="F40" s="15">
        <v>0.74</v>
      </c>
      <c r="G40" s="15">
        <v>2.91</v>
      </c>
      <c r="H40" s="15">
        <v>21</v>
      </c>
      <c r="I40" s="10">
        <v>587</v>
      </c>
      <c r="J40" s="4"/>
      <c r="K40" s="45" t="s">
        <v>76</v>
      </c>
      <c r="L40" s="54">
        <v>40</v>
      </c>
      <c r="M40" s="52">
        <v>8.9600000000000009</v>
      </c>
      <c r="N40" s="52">
        <v>0.75</v>
      </c>
      <c r="O40" s="52">
        <v>3.45</v>
      </c>
      <c r="P40" s="52">
        <v>3.12</v>
      </c>
      <c r="Q40" s="52">
        <v>42.85</v>
      </c>
      <c r="R40" s="9">
        <v>43</v>
      </c>
    </row>
    <row r="41" spans="1:18" ht="18.75">
      <c r="A41" s="4"/>
      <c r="B41" s="69" t="s">
        <v>80</v>
      </c>
      <c r="C41" s="70">
        <v>50</v>
      </c>
      <c r="D41" s="23">
        <v>9.34</v>
      </c>
      <c r="E41" s="23">
        <v>0.59</v>
      </c>
      <c r="F41" s="23">
        <v>4.8899999999999997</v>
      </c>
      <c r="G41" s="23">
        <v>3.34</v>
      </c>
      <c r="H41" s="4">
        <v>55.92</v>
      </c>
      <c r="I41" s="17">
        <v>71</v>
      </c>
      <c r="J41" s="4"/>
      <c r="K41" s="18" t="s">
        <v>9</v>
      </c>
      <c r="L41" s="22" t="s">
        <v>25</v>
      </c>
      <c r="M41" s="23">
        <v>2.4300000000000002</v>
      </c>
      <c r="N41" s="23">
        <v>0.19</v>
      </c>
      <c r="O41" s="23">
        <v>0.04</v>
      </c>
      <c r="P41" s="23">
        <v>6.42</v>
      </c>
      <c r="Q41" s="23">
        <v>43.9</v>
      </c>
      <c r="R41" s="4">
        <v>685</v>
      </c>
    </row>
    <row r="42" spans="1:18" ht="37.5">
      <c r="A42" s="4"/>
      <c r="B42" s="18" t="s">
        <v>49</v>
      </c>
      <c r="C42" s="20">
        <v>200</v>
      </c>
      <c r="D42" s="23">
        <v>6.54</v>
      </c>
      <c r="E42" s="21">
        <v>3.87</v>
      </c>
      <c r="F42" s="21">
        <v>3.48</v>
      </c>
      <c r="G42" s="21">
        <v>11.1</v>
      </c>
      <c r="H42" s="21">
        <v>91.2</v>
      </c>
      <c r="I42" s="4">
        <v>690</v>
      </c>
      <c r="J42" s="62"/>
      <c r="K42" s="45" t="s">
        <v>10</v>
      </c>
      <c r="L42" s="56">
        <v>40</v>
      </c>
      <c r="M42" s="57">
        <v>2.6</v>
      </c>
      <c r="N42" s="51">
        <v>3.04</v>
      </c>
      <c r="O42" s="51">
        <v>0.32</v>
      </c>
      <c r="P42" s="51">
        <v>19.68</v>
      </c>
      <c r="Q42" s="51">
        <v>104.5</v>
      </c>
      <c r="R42" s="9"/>
    </row>
    <row r="43" spans="1:18" ht="18.75">
      <c r="A43" s="4"/>
      <c r="B43" s="18" t="s">
        <v>10</v>
      </c>
      <c r="C43" s="20">
        <v>40</v>
      </c>
      <c r="D43" s="23">
        <v>2.6</v>
      </c>
      <c r="E43" s="21">
        <v>3.04</v>
      </c>
      <c r="F43" s="21">
        <v>0.32</v>
      </c>
      <c r="G43" s="21">
        <v>19.68</v>
      </c>
      <c r="H43" s="21">
        <v>104.5</v>
      </c>
      <c r="I43" s="4"/>
      <c r="J43" s="62"/>
      <c r="K43" s="18" t="s">
        <v>72</v>
      </c>
      <c r="L43" s="22">
        <v>10</v>
      </c>
      <c r="M43" s="23">
        <v>6.9</v>
      </c>
      <c r="N43" s="22">
        <v>0.08</v>
      </c>
      <c r="O43" s="22">
        <v>7.25</v>
      </c>
      <c r="P43" s="22">
        <v>0.13</v>
      </c>
      <c r="Q43" s="22">
        <v>66</v>
      </c>
      <c r="R43" s="4">
        <v>96</v>
      </c>
    </row>
    <row r="44" spans="1:18" ht="37.5">
      <c r="A44" s="62" t="s">
        <v>58</v>
      </c>
      <c r="B44" s="27"/>
      <c r="C44" s="28">
        <f t="shared" ref="C44:H44" si="8">SUM(C38:C43)</f>
        <v>560</v>
      </c>
      <c r="D44" s="29">
        <f t="shared" si="8"/>
        <v>74.89</v>
      </c>
      <c r="E44" s="29">
        <f t="shared" si="8"/>
        <v>20.52</v>
      </c>
      <c r="F44" s="29">
        <f t="shared" si="8"/>
        <v>20.36</v>
      </c>
      <c r="G44" s="29">
        <f t="shared" si="8"/>
        <v>81.19</v>
      </c>
      <c r="H44" s="29">
        <f t="shared" si="8"/>
        <v>656.80000000000007</v>
      </c>
      <c r="I44" s="7"/>
      <c r="J44" s="62" t="s">
        <v>58</v>
      </c>
      <c r="K44" s="27"/>
      <c r="L44" s="28">
        <v>587</v>
      </c>
      <c r="M44" s="29">
        <f>SUM(M38:M43)</f>
        <v>74.89</v>
      </c>
      <c r="N44" s="29">
        <f>SUM(N38:N43)</f>
        <v>20.83</v>
      </c>
      <c r="O44" s="29">
        <f>SUM(O38:O43)</f>
        <v>20.9</v>
      </c>
      <c r="P44" s="29">
        <f>SUM(P38:P43)</f>
        <v>83.6</v>
      </c>
      <c r="Q44" s="29">
        <f>SUM(Q38:Q43)</f>
        <v>573.45000000000005</v>
      </c>
      <c r="R44" s="31"/>
    </row>
    <row r="45" spans="1:18" ht="18.75">
      <c r="A45" s="4"/>
      <c r="B45" s="4"/>
      <c r="C45" s="18"/>
      <c r="D45" s="22"/>
      <c r="E45" s="23"/>
      <c r="F45" s="23"/>
      <c r="G45" s="23"/>
      <c r="H45" s="23"/>
      <c r="I45" s="4"/>
      <c r="J45" s="4"/>
      <c r="K45" s="63"/>
      <c r="L45" s="63"/>
      <c r="M45" s="64"/>
      <c r="N45" s="64"/>
      <c r="O45" s="64"/>
      <c r="P45" s="64"/>
      <c r="Q45" s="64"/>
      <c r="R45" s="4"/>
    </row>
    <row r="46" spans="1:18" ht="18.75">
      <c r="A46" s="84"/>
      <c r="B46" s="40"/>
      <c r="C46" s="42"/>
      <c r="D46" s="42"/>
      <c r="E46" s="42"/>
      <c r="F46" s="42"/>
      <c r="G46" s="42"/>
      <c r="H46" s="42"/>
      <c r="I46" s="42"/>
      <c r="J46" s="84"/>
      <c r="K46" s="40"/>
      <c r="L46" s="40"/>
      <c r="M46" s="42"/>
      <c r="N46" s="42"/>
      <c r="O46" s="42"/>
      <c r="P46" s="42"/>
      <c r="Q46" s="42"/>
      <c r="R46" s="42"/>
    </row>
    <row r="47" spans="1:18" ht="18.75">
      <c r="A47" s="84"/>
      <c r="B47" s="40"/>
      <c r="C47" s="42"/>
      <c r="D47" s="42"/>
      <c r="E47" s="42"/>
      <c r="F47" s="42"/>
      <c r="G47" s="42"/>
      <c r="H47" s="42"/>
      <c r="I47" s="42"/>
      <c r="J47" s="84"/>
      <c r="K47" s="40" t="s">
        <v>68</v>
      </c>
      <c r="L47" s="40"/>
      <c r="M47" s="42"/>
      <c r="N47" s="68">
        <f>E11+E19+E28+E36+E44+N11+N19+N28+N36+N44</f>
        <v>200.25</v>
      </c>
      <c r="O47" s="68">
        <f>F11+F19+F28+F36+F44+O11+O19+O28+O36+O44</f>
        <v>208.95000000000002</v>
      </c>
      <c r="P47" s="68">
        <f>G11+G19+G28+G36+G44+P11+P19+P28+P36+P44</f>
        <v>808.35</v>
      </c>
      <c r="Q47" s="68">
        <f>H11+H19+H28+H36+H44+Q11+Q19+Q28+Q36+Q44</f>
        <v>6304.51</v>
      </c>
      <c r="R47" s="42"/>
    </row>
    <row r="48" spans="1:18" ht="18.75">
      <c r="A48" s="84"/>
      <c r="B48" s="40"/>
      <c r="C48" s="40"/>
      <c r="D48" s="42"/>
      <c r="E48" s="42"/>
      <c r="F48" s="42"/>
      <c r="G48" s="42"/>
      <c r="H48" s="42"/>
      <c r="I48" s="42"/>
      <c r="J48" s="84"/>
      <c r="K48" s="40"/>
      <c r="L48" s="40"/>
      <c r="M48" s="42"/>
      <c r="N48" s="68">
        <f>N47/10</f>
        <v>20.024999999999999</v>
      </c>
      <c r="O48" s="68">
        <f t="shared" ref="O48:Q48" si="9">O47/10</f>
        <v>20.895000000000003</v>
      </c>
      <c r="P48" s="68">
        <f t="shared" si="9"/>
        <v>80.835000000000008</v>
      </c>
      <c r="Q48" s="68">
        <f t="shared" si="9"/>
        <v>630.45100000000002</v>
      </c>
      <c r="R48" s="42"/>
    </row>
    <row r="49" spans="1:18" ht="18.75">
      <c r="A49" s="84"/>
      <c r="B49" s="40"/>
      <c r="C49" s="40"/>
      <c r="D49" s="42"/>
      <c r="E49" s="42"/>
      <c r="F49" s="42"/>
      <c r="G49" s="42"/>
      <c r="H49" s="42"/>
      <c r="I49" s="42"/>
      <c r="J49" s="84"/>
      <c r="K49" s="40" t="s">
        <v>23</v>
      </c>
      <c r="L49" s="40"/>
      <c r="M49" s="42"/>
      <c r="N49" s="67">
        <v>1</v>
      </c>
      <c r="O49" s="67">
        <v>1</v>
      </c>
      <c r="P49" s="67">
        <v>4</v>
      </c>
      <c r="Q49" s="42"/>
      <c r="R49" s="42"/>
    </row>
    <row r="50" spans="1:18" ht="15.75">
      <c r="A50" s="86"/>
      <c r="D50" s="1"/>
      <c r="E50" s="1"/>
      <c r="F50" s="1"/>
      <c r="G50" s="1"/>
      <c r="H50" s="1"/>
      <c r="I50" s="1"/>
      <c r="J50" s="86"/>
      <c r="M50" s="1"/>
      <c r="N50" s="1"/>
      <c r="O50" s="1"/>
      <c r="P50" s="1"/>
      <c r="Q50" s="1"/>
      <c r="R50" s="1"/>
    </row>
  </sheetData>
  <mergeCells count="16">
    <mergeCell ref="R3:R4"/>
    <mergeCell ref="B1:G1"/>
    <mergeCell ref="B2:Q2"/>
    <mergeCell ref="A3:A4"/>
    <mergeCell ref="B3:B4"/>
    <mergeCell ref="C3:C4"/>
    <mergeCell ref="D3:D4"/>
    <mergeCell ref="E3:G3"/>
    <mergeCell ref="H3:H4"/>
    <mergeCell ref="I3:I4"/>
    <mergeCell ref="J3:J4"/>
    <mergeCell ref="K3:K4"/>
    <mergeCell ref="L3:L4"/>
    <mergeCell ref="M3:M4"/>
    <mergeCell ref="N3:P3"/>
    <mergeCell ref="Q3:Q4"/>
  </mergeCells>
  <pageMargins left="0.7" right="0.7" top="0.75" bottom="0.75" header="0.3" footer="0.3"/>
  <pageSetup paperSize="9" scale="59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R46"/>
  <sheetViews>
    <sheetView view="pageBreakPreview" zoomScale="60" workbookViewId="0">
      <selection sqref="A1:R46"/>
    </sheetView>
  </sheetViews>
  <sheetFormatPr defaultRowHeight="15"/>
  <cols>
    <col min="1" max="1" width="16" customWidth="1"/>
    <col min="2" max="2" width="39.140625" customWidth="1"/>
    <col min="3" max="3" width="12" customWidth="1"/>
    <col min="4" max="4" width="10.7109375" customWidth="1"/>
    <col min="7" max="7" width="10.28515625" customWidth="1"/>
    <col min="8" max="8" width="17.7109375" customWidth="1"/>
    <col min="9" max="9" width="16.28515625" customWidth="1"/>
    <col min="10" max="10" width="15.28515625" customWidth="1"/>
    <col min="11" max="11" width="38" customWidth="1"/>
    <col min="12" max="12" width="12.28515625" customWidth="1"/>
    <col min="13" max="13" width="11" customWidth="1"/>
    <col min="14" max="14" width="10" customWidth="1"/>
    <col min="15" max="15" width="9.42578125" bestFit="1" customWidth="1"/>
    <col min="16" max="16" width="10.5703125" customWidth="1"/>
    <col min="17" max="18" width="17.42578125" customWidth="1"/>
  </cols>
  <sheetData>
    <row r="1" spans="1:18" ht="18.75">
      <c r="A1" s="2"/>
      <c r="B1" s="332" t="s">
        <v>45</v>
      </c>
      <c r="C1" s="332"/>
      <c r="D1" s="332"/>
      <c r="E1" s="332"/>
      <c r="F1" s="332"/>
      <c r="G1" s="332"/>
      <c r="H1" s="1"/>
      <c r="I1" s="1"/>
      <c r="J1" s="2"/>
      <c r="M1" s="1"/>
      <c r="N1" s="1"/>
      <c r="O1" s="1"/>
      <c r="P1" s="1"/>
      <c r="Q1" s="1"/>
      <c r="R1" s="1"/>
    </row>
    <row r="2" spans="1:18" ht="18.75">
      <c r="A2" s="89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88"/>
    </row>
    <row r="3" spans="1:18" ht="15.75">
      <c r="A3" s="348" t="s">
        <v>54</v>
      </c>
      <c r="B3" s="350" t="s">
        <v>55</v>
      </c>
      <c r="C3" s="350" t="s">
        <v>56</v>
      </c>
      <c r="D3" s="352" t="s">
        <v>1</v>
      </c>
      <c r="E3" s="354" t="s">
        <v>2</v>
      </c>
      <c r="F3" s="355"/>
      <c r="G3" s="356"/>
      <c r="H3" s="352" t="s">
        <v>3</v>
      </c>
      <c r="I3" s="348" t="s">
        <v>0</v>
      </c>
      <c r="J3" s="348" t="s">
        <v>54</v>
      </c>
      <c r="K3" s="350" t="s">
        <v>55</v>
      </c>
      <c r="L3" s="350" t="s">
        <v>56</v>
      </c>
      <c r="M3" s="352" t="s">
        <v>1</v>
      </c>
      <c r="N3" s="354" t="s">
        <v>2</v>
      </c>
      <c r="O3" s="355"/>
      <c r="P3" s="356"/>
      <c r="Q3" s="352" t="s">
        <v>3</v>
      </c>
      <c r="R3" s="348" t="s">
        <v>0</v>
      </c>
    </row>
    <row r="4" spans="1:18" ht="15.75">
      <c r="A4" s="349"/>
      <c r="B4" s="351"/>
      <c r="C4" s="351"/>
      <c r="D4" s="353"/>
      <c r="E4" s="66" t="s">
        <v>4</v>
      </c>
      <c r="F4" s="66" t="s">
        <v>5</v>
      </c>
      <c r="G4" s="66" t="s">
        <v>6</v>
      </c>
      <c r="H4" s="353"/>
      <c r="I4" s="349"/>
      <c r="J4" s="349"/>
      <c r="K4" s="351"/>
      <c r="L4" s="351"/>
      <c r="M4" s="353"/>
      <c r="N4" s="66" t="s">
        <v>4</v>
      </c>
      <c r="O4" s="66" t="s">
        <v>5</v>
      </c>
      <c r="P4" s="66" t="s">
        <v>6</v>
      </c>
      <c r="Q4" s="353"/>
      <c r="R4" s="349"/>
    </row>
    <row r="5" spans="1:18" ht="37.5">
      <c r="A5" s="61" t="s">
        <v>57</v>
      </c>
      <c r="B5" s="36"/>
      <c r="C5" s="37"/>
      <c r="D5" s="38"/>
      <c r="E5" s="19"/>
      <c r="F5" s="19"/>
      <c r="G5" s="19"/>
      <c r="H5" s="38"/>
      <c r="I5" s="38"/>
      <c r="J5" s="61" t="s">
        <v>63</v>
      </c>
      <c r="K5" s="36"/>
      <c r="L5" s="37"/>
      <c r="M5" s="38"/>
      <c r="N5" s="19"/>
      <c r="O5" s="19"/>
      <c r="P5" s="19"/>
      <c r="Q5" s="38"/>
      <c r="R5" s="65"/>
    </row>
    <row r="6" spans="1:18" ht="56.25">
      <c r="A6" s="7" t="s">
        <v>42</v>
      </c>
      <c r="B6" s="24" t="s">
        <v>86</v>
      </c>
      <c r="C6" s="22">
        <v>150</v>
      </c>
      <c r="D6" s="23"/>
      <c r="E6" s="23">
        <v>14.68</v>
      </c>
      <c r="F6" s="23">
        <v>15.67</v>
      </c>
      <c r="G6" s="23">
        <v>3.24</v>
      </c>
      <c r="H6" s="23">
        <v>277</v>
      </c>
      <c r="I6" s="4">
        <v>340</v>
      </c>
      <c r="J6" s="7" t="s">
        <v>42</v>
      </c>
      <c r="K6" s="18" t="s">
        <v>87</v>
      </c>
      <c r="L6" s="20" t="s">
        <v>7</v>
      </c>
      <c r="M6" s="21"/>
      <c r="N6" s="21">
        <v>10.69</v>
      </c>
      <c r="O6" s="21">
        <v>12.17</v>
      </c>
      <c r="P6" s="21">
        <v>44.94</v>
      </c>
      <c r="Q6" s="19">
        <v>361</v>
      </c>
      <c r="R6" s="17">
        <v>362</v>
      </c>
    </row>
    <row r="7" spans="1:18" ht="18.75">
      <c r="A7" s="4"/>
      <c r="B7" s="18" t="s">
        <v>8</v>
      </c>
      <c r="C7" s="22">
        <v>30</v>
      </c>
      <c r="D7" s="23"/>
      <c r="E7" s="23">
        <v>0.6</v>
      </c>
      <c r="F7" s="23">
        <v>1.8</v>
      </c>
      <c r="G7" s="23">
        <v>2.52</v>
      </c>
      <c r="H7" s="23">
        <v>44.1</v>
      </c>
      <c r="I7" s="4"/>
      <c r="J7" s="4"/>
      <c r="K7" s="18" t="s">
        <v>9</v>
      </c>
      <c r="L7" s="22" t="s">
        <v>25</v>
      </c>
      <c r="M7" s="23"/>
      <c r="N7" s="23">
        <v>0.19</v>
      </c>
      <c r="O7" s="23">
        <v>0.04</v>
      </c>
      <c r="P7" s="23">
        <v>6.42</v>
      </c>
      <c r="Q7" s="23">
        <v>43.9</v>
      </c>
      <c r="R7" s="4">
        <v>685</v>
      </c>
    </row>
    <row r="8" spans="1:18" ht="18.75">
      <c r="A8" s="4"/>
      <c r="B8" s="18" t="s">
        <v>13</v>
      </c>
      <c r="C8" s="22" t="s">
        <v>24</v>
      </c>
      <c r="D8" s="23"/>
      <c r="E8" s="23">
        <v>0.3</v>
      </c>
      <c r="F8" s="23">
        <v>0.05</v>
      </c>
      <c r="G8" s="23">
        <v>15.2</v>
      </c>
      <c r="H8" s="23">
        <v>60</v>
      </c>
      <c r="I8" s="4">
        <v>686</v>
      </c>
      <c r="J8" s="4"/>
      <c r="K8" s="18" t="s">
        <v>10</v>
      </c>
      <c r="L8" s="20">
        <v>30</v>
      </c>
      <c r="M8" s="23"/>
      <c r="N8" s="21">
        <v>2.2799999999999998</v>
      </c>
      <c r="O8" s="21">
        <v>0.24</v>
      </c>
      <c r="P8" s="21">
        <v>14.76</v>
      </c>
      <c r="Q8" s="21">
        <v>78.38</v>
      </c>
      <c r="R8" s="20"/>
    </row>
    <row r="9" spans="1:18" ht="18.75">
      <c r="A9" s="4"/>
      <c r="B9" s="18" t="s">
        <v>10</v>
      </c>
      <c r="C9" s="20">
        <v>40</v>
      </c>
      <c r="D9" s="23"/>
      <c r="E9" s="21">
        <v>3.04</v>
      </c>
      <c r="F9" s="21">
        <v>0.32</v>
      </c>
      <c r="G9" s="21">
        <v>19.68</v>
      </c>
      <c r="H9" s="21">
        <v>104.5</v>
      </c>
      <c r="I9" s="4"/>
      <c r="J9" s="4"/>
      <c r="K9" s="18" t="s">
        <v>14</v>
      </c>
      <c r="L9" s="20">
        <v>15</v>
      </c>
      <c r="M9" s="21"/>
      <c r="N9" s="21">
        <v>3.48</v>
      </c>
      <c r="O9" s="21">
        <v>4.43</v>
      </c>
      <c r="P9" s="21">
        <v>0</v>
      </c>
      <c r="Q9" s="19">
        <v>53.75</v>
      </c>
      <c r="R9" s="4">
        <v>97</v>
      </c>
    </row>
    <row r="10" spans="1:18" ht="18.75">
      <c r="A10" s="4"/>
      <c r="B10" s="30" t="s">
        <v>36</v>
      </c>
      <c r="C10" s="17" t="s">
        <v>35</v>
      </c>
      <c r="D10" s="19"/>
      <c r="E10" s="19">
        <v>1.8</v>
      </c>
      <c r="F10" s="19">
        <v>2.86</v>
      </c>
      <c r="G10" s="19">
        <v>41.44</v>
      </c>
      <c r="H10" s="19">
        <v>139.4</v>
      </c>
      <c r="I10" s="4"/>
      <c r="J10" s="4"/>
      <c r="K10" s="18"/>
      <c r="L10" s="22"/>
      <c r="M10" s="23"/>
      <c r="N10" s="22"/>
      <c r="O10" s="22"/>
      <c r="P10" s="22"/>
      <c r="Q10" s="22"/>
      <c r="R10" s="4"/>
    </row>
    <row r="11" spans="1:18" ht="37.5">
      <c r="A11" s="62" t="s">
        <v>58</v>
      </c>
      <c r="B11" s="27"/>
      <c r="C11" s="28">
        <v>469</v>
      </c>
      <c r="D11" s="29">
        <v>49.15</v>
      </c>
      <c r="E11" s="29">
        <f>SUM(E6:E10)</f>
        <v>20.420000000000002</v>
      </c>
      <c r="F11" s="29">
        <f>SUM(F6:F10)</f>
        <v>20.7</v>
      </c>
      <c r="G11" s="29">
        <f>SUM(G6:G10)</f>
        <v>82.08</v>
      </c>
      <c r="H11" s="29">
        <f>SUM(H6:H10)</f>
        <v>625</v>
      </c>
      <c r="I11" s="4"/>
      <c r="J11" s="62" t="s">
        <v>58</v>
      </c>
      <c r="K11" s="27"/>
      <c r="L11" s="28">
        <v>427</v>
      </c>
      <c r="M11" s="29">
        <v>49.15</v>
      </c>
      <c r="N11" s="29">
        <f>SUM(N6:N10)</f>
        <v>16.639999999999997</v>
      </c>
      <c r="O11" s="29">
        <f>SUM(O6:O10)</f>
        <v>16.88</v>
      </c>
      <c r="P11" s="29">
        <f>SUM(P6:P10)</f>
        <v>66.12</v>
      </c>
      <c r="Q11" s="29">
        <f>SUM(Q6:Q10)</f>
        <v>537.03</v>
      </c>
      <c r="R11" s="32"/>
    </row>
    <row r="12" spans="1:18" ht="37.5">
      <c r="A12" s="61" t="s">
        <v>59</v>
      </c>
      <c r="B12" s="36"/>
      <c r="C12" s="37"/>
      <c r="D12" s="38"/>
      <c r="E12" s="19"/>
      <c r="F12" s="19"/>
      <c r="G12" s="19"/>
      <c r="H12" s="38"/>
      <c r="I12" s="6"/>
      <c r="J12" s="61" t="s">
        <v>64</v>
      </c>
      <c r="K12" s="36"/>
      <c r="L12" s="37"/>
      <c r="M12" s="38"/>
      <c r="N12" s="19"/>
      <c r="O12" s="19"/>
      <c r="P12" s="19"/>
      <c r="Q12" s="38"/>
      <c r="R12" s="6"/>
    </row>
    <row r="13" spans="1:18" ht="18.75">
      <c r="A13" s="7" t="s">
        <v>42</v>
      </c>
      <c r="B13" s="18" t="s">
        <v>11</v>
      </c>
      <c r="C13" s="22">
        <v>250</v>
      </c>
      <c r="D13" s="23"/>
      <c r="E13" s="23">
        <v>11.1</v>
      </c>
      <c r="F13" s="23">
        <v>14.03</v>
      </c>
      <c r="G13" s="23">
        <v>50.07</v>
      </c>
      <c r="H13" s="26">
        <v>451.13</v>
      </c>
      <c r="I13" s="4">
        <v>492</v>
      </c>
      <c r="J13" s="7" t="s">
        <v>42</v>
      </c>
      <c r="K13" s="55" t="s">
        <v>88</v>
      </c>
      <c r="L13" s="56" t="s">
        <v>89</v>
      </c>
      <c r="M13" s="51"/>
      <c r="N13" s="51">
        <v>10.56</v>
      </c>
      <c r="O13" s="51">
        <v>11.69</v>
      </c>
      <c r="P13" s="51">
        <v>23.48</v>
      </c>
      <c r="Q13" s="51">
        <v>177.47</v>
      </c>
      <c r="R13" s="54">
        <v>462</v>
      </c>
    </row>
    <row r="14" spans="1:18" ht="37.5">
      <c r="A14" s="4"/>
      <c r="B14" s="18" t="s">
        <v>90</v>
      </c>
      <c r="C14" s="22">
        <v>20</v>
      </c>
      <c r="D14" s="23"/>
      <c r="E14" s="19">
        <v>0.42</v>
      </c>
      <c r="F14" s="19">
        <v>7.0000000000000007E-2</v>
      </c>
      <c r="G14" s="19">
        <v>2.04</v>
      </c>
      <c r="H14" s="19">
        <v>10.45</v>
      </c>
      <c r="I14" s="4"/>
      <c r="J14" s="4"/>
      <c r="K14" s="18" t="s">
        <v>12</v>
      </c>
      <c r="L14" s="17">
        <v>130</v>
      </c>
      <c r="M14" s="19"/>
      <c r="N14" s="19">
        <v>4.6100000000000003</v>
      </c>
      <c r="O14" s="19">
        <v>4.26</v>
      </c>
      <c r="P14" s="19">
        <v>28.43</v>
      </c>
      <c r="Q14" s="19">
        <v>170.56</v>
      </c>
      <c r="R14" s="17">
        <v>332</v>
      </c>
    </row>
    <row r="15" spans="1:18" ht="18.75">
      <c r="A15" s="4"/>
      <c r="B15" s="18" t="s">
        <v>47</v>
      </c>
      <c r="C15" s="20">
        <v>200</v>
      </c>
      <c r="D15" s="21"/>
      <c r="E15" s="21">
        <v>1.1399999999999999</v>
      </c>
      <c r="F15" s="21">
        <v>0.66</v>
      </c>
      <c r="G15" s="21">
        <v>6.82</v>
      </c>
      <c r="H15" s="19">
        <v>37.799999999999997</v>
      </c>
      <c r="I15" s="4">
        <v>692</v>
      </c>
      <c r="J15" s="4"/>
      <c r="K15" s="18" t="s">
        <v>47</v>
      </c>
      <c r="L15" s="20">
        <v>200</v>
      </c>
      <c r="M15" s="21"/>
      <c r="N15" s="21">
        <v>1.1399999999999999</v>
      </c>
      <c r="O15" s="21">
        <v>0.66</v>
      </c>
      <c r="P15" s="21">
        <v>6.82</v>
      </c>
      <c r="Q15" s="19">
        <v>37.799999999999997</v>
      </c>
      <c r="R15" s="4">
        <v>692</v>
      </c>
    </row>
    <row r="16" spans="1:18" ht="18.75">
      <c r="A16" s="4"/>
      <c r="B16" s="18" t="s">
        <v>10</v>
      </c>
      <c r="C16" s="20">
        <v>40</v>
      </c>
      <c r="D16" s="23"/>
      <c r="E16" s="21">
        <v>3.04</v>
      </c>
      <c r="F16" s="21">
        <v>0.32</v>
      </c>
      <c r="G16" s="21">
        <v>19.68</v>
      </c>
      <c r="H16" s="21">
        <v>104.5</v>
      </c>
      <c r="I16" s="4"/>
      <c r="J16" s="4"/>
      <c r="K16" s="18" t="s">
        <v>10</v>
      </c>
      <c r="L16" s="20">
        <v>30</v>
      </c>
      <c r="M16" s="23"/>
      <c r="N16" s="21">
        <v>2.2799999999999998</v>
      </c>
      <c r="O16" s="21">
        <v>0.24</v>
      </c>
      <c r="P16" s="21">
        <v>14.76</v>
      </c>
      <c r="Q16" s="21">
        <v>78.38</v>
      </c>
      <c r="R16" s="4"/>
    </row>
    <row r="17" spans="1:18" ht="37.5">
      <c r="A17" s="4"/>
      <c r="B17" s="18" t="s">
        <v>14</v>
      </c>
      <c r="C17" s="20">
        <v>15</v>
      </c>
      <c r="D17" s="21"/>
      <c r="E17" s="21">
        <v>3.48</v>
      </c>
      <c r="F17" s="21">
        <v>4.43</v>
      </c>
      <c r="G17" s="21">
        <v>0</v>
      </c>
      <c r="H17" s="19">
        <v>53.75</v>
      </c>
      <c r="I17" s="4">
        <v>97</v>
      </c>
      <c r="J17" s="4"/>
      <c r="K17" s="34" t="s">
        <v>91</v>
      </c>
      <c r="L17" s="25">
        <v>100</v>
      </c>
      <c r="M17" s="26"/>
      <c r="N17" s="26">
        <v>2.6</v>
      </c>
      <c r="O17" s="26">
        <v>4.7</v>
      </c>
      <c r="P17" s="26">
        <v>11.3</v>
      </c>
      <c r="Q17" s="26">
        <v>103</v>
      </c>
      <c r="R17" s="20">
        <v>698</v>
      </c>
    </row>
    <row r="18" spans="1:18" ht="37.5">
      <c r="A18" s="62" t="s">
        <v>58</v>
      </c>
      <c r="B18" s="27"/>
      <c r="C18" s="28">
        <f t="shared" ref="C18:H18" si="0">SUM(C13:C17)</f>
        <v>525</v>
      </c>
      <c r="D18" s="29">
        <v>49.15</v>
      </c>
      <c r="E18" s="29">
        <f t="shared" si="0"/>
        <v>19.18</v>
      </c>
      <c r="F18" s="29">
        <f t="shared" si="0"/>
        <v>19.509999999999998</v>
      </c>
      <c r="G18" s="29">
        <f t="shared" si="0"/>
        <v>78.61</v>
      </c>
      <c r="H18" s="29">
        <f t="shared" si="0"/>
        <v>657.63</v>
      </c>
      <c r="I18" s="7"/>
      <c r="J18" s="62" t="s">
        <v>58</v>
      </c>
      <c r="K18" s="27"/>
      <c r="L18" s="28">
        <v>585</v>
      </c>
      <c r="M18" s="29">
        <v>49.15</v>
      </c>
      <c r="N18" s="29">
        <f>SUM(N13:N17)</f>
        <v>21.190000000000005</v>
      </c>
      <c r="O18" s="29">
        <f>SUM(O13:O17)</f>
        <v>21.549999999999997</v>
      </c>
      <c r="P18" s="29">
        <f>SUM(P13:P17)</f>
        <v>84.789999999999992</v>
      </c>
      <c r="Q18" s="29">
        <f>SUM(Q13:Q17)</f>
        <v>567.21</v>
      </c>
      <c r="R18" s="32"/>
    </row>
    <row r="19" spans="1:18" ht="37.5">
      <c r="A19" s="61" t="s">
        <v>60</v>
      </c>
      <c r="B19" s="36"/>
      <c r="C19" s="37"/>
      <c r="D19" s="38"/>
      <c r="E19" s="19"/>
      <c r="F19" s="19"/>
      <c r="G19" s="19"/>
      <c r="H19" s="38"/>
      <c r="I19" s="6"/>
      <c r="J19" s="61" t="s">
        <v>65</v>
      </c>
      <c r="K19" s="36"/>
      <c r="L19" s="37"/>
      <c r="M19" s="38"/>
      <c r="N19" s="19"/>
      <c r="O19" s="19"/>
      <c r="P19" s="19"/>
      <c r="Q19" s="38"/>
      <c r="R19" s="6"/>
    </row>
    <row r="20" spans="1:18" ht="18.75">
      <c r="A20" s="7" t="s">
        <v>42</v>
      </c>
      <c r="B20" s="18" t="s">
        <v>16</v>
      </c>
      <c r="C20" s="20" t="s">
        <v>92</v>
      </c>
      <c r="D20" s="21"/>
      <c r="E20" s="51">
        <v>8.76</v>
      </c>
      <c r="F20" s="21">
        <v>13.68</v>
      </c>
      <c r="G20" s="21">
        <v>17.59</v>
      </c>
      <c r="H20" s="21">
        <v>186</v>
      </c>
      <c r="I20" s="4">
        <v>437</v>
      </c>
      <c r="J20" s="7" t="s">
        <v>42</v>
      </c>
      <c r="K20" s="18" t="s">
        <v>48</v>
      </c>
      <c r="L20" s="22">
        <v>90</v>
      </c>
      <c r="M20" s="23"/>
      <c r="N20" s="23">
        <v>6.16</v>
      </c>
      <c r="O20" s="23">
        <v>6.98</v>
      </c>
      <c r="P20" s="23">
        <v>12.01</v>
      </c>
      <c r="Q20" s="23">
        <v>152.52000000000001</v>
      </c>
      <c r="R20" s="4">
        <v>500</v>
      </c>
    </row>
    <row r="21" spans="1:18" ht="18.75">
      <c r="A21" s="7"/>
      <c r="B21" s="18" t="s">
        <v>17</v>
      </c>
      <c r="C21" s="20">
        <v>130</v>
      </c>
      <c r="D21" s="21"/>
      <c r="E21" s="21">
        <v>7.36</v>
      </c>
      <c r="F21" s="21">
        <v>5.69</v>
      </c>
      <c r="G21" s="21">
        <v>33.229999999999997</v>
      </c>
      <c r="H21" s="21">
        <v>213.2</v>
      </c>
      <c r="I21" s="4">
        <v>508</v>
      </c>
      <c r="J21" s="4"/>
      <c r="K21" s="18" t="s">
        <v>18</v>
      </c>
      <c r="L21" s="22">
        <v>150</v>
      </c>
      <c r="M21" s="23"/>
      <c r="N21" s="23">
        <v>3.46</v>
      </c>
      <c r="O21" s="23">
        <v>4.8</v>
      </c>
      <c r="P21" s="23">
        <v>34.96</v>
      </c>
      <c r="Q21" s="23">
        <v>196.9</v>
      </c>
      <c r="R21" s="4">
        <v>512</v>
      </c>
    </row>
    <row r="22" spans="1:18" ht="18.75">
      <c r="A22" s="4"/>
      <c r="B22" s="18" t="s">
        <v>93</v>
      </c>
      <c r="C22" s="17">
        <v>20</v>
      </c>
      <c r="D22" s="19"/>
      <c r="E22" s="19">
        <v>0.25</v>
      </c>
      <c r="F22" s="19">
        <v>0.05</v>
      </c>
      <c r="G22" s="19">
        <v>0.87</v>
      </c>
      <c r="H22" s="19">
        <v>4.88</v>
      </c>
      <c r="I22" s="9">
        <v>45</v>
      </c>
      <c r="J22" s="4"/>
      <c r="K22" s="18" t="s">
        <v>27</v>
      </c>
      <c r="L22" s="22">
        <v>20</v>
      </c>
      <c r="M22" s="23"/>
      <c r="N22" s="23">
        <v>1.1000000000000001</v>
      </c>
      <c r="O22" s="23">
        <v>0.74</v>
      </c>
      <c r="P22" s="23">
        <v>2.91</v>
      </c>
      <c r="Q22" s="23">
        <v>22.2</v>
      </c>
      <c r="R22" s="17">
        <v>588</v>
      </c>
    </row>
    <row r="23" spans="1:18" ht="18.75">
      <c r="A23" s="9"/>
      <c r="B23" s="18" t="s">
        <v>9</v>
      </c>
      <c r="C23" s="22" t="s">
        <v>25</v>
      </c>
      <c r="D23" s="23"/>
      <c r="E23" s="23">
        <v>0.19</v>
      </c>
      <c r="F23" s="23">
        <v>0.04</v>
      </c>
      <c r="G23" s="23">
        <v>6.42</v>
      </c>
      <c r="H23" s="23">
        <v>43.9</v>
      </c>
      <c r="I23" s="4">
        <v>685</v>
      </c>
      <c r="J23" s="4"/>
      <c r="K23" s="45" t="s">
        <v>44</v>
      </c>
      <c r="L23" s="54">
        <v>40</v>
      </c>
      <c r="M23" s="19"/>
      <c r="N23" s="19">
        <v>0.53</v>
      </c>
      <c r="O23" s="19">
        <v>1.8</v>
      </c>
      <c r="P23" s="19">
        <v>3.04</v>
      </c>
      <c r="Q23" s="19">
        <v>30.4</v>
      </c>
      <c r="R23" s="9">
        <v>45</v>
      </c>
    </row>
    <row r="24" spans="1:18" ht="37.5">
      <c r="A24" s="4"/>
      <c r="B24" s="18" t="s">
        <v>10</v>
      </c>
      <c r="C24" s="20">
        <v>40</v>
      </c>
      <c r="D24" s="23"/>
      <c r="E24" s="21">
        <v>3.04</v>
      </c>
      <c r="F24" s="21">
        <v>0.32</v>
      </c>
      <c r="G24" s="21">
        <v>19.68</v>
      </c>
      <c r="H24" s="21">
        <v>104.5</v>
      </c>
      <c r="I24" s="4"/>
      <c r="J24" s="62"/>
      <c r="K24" s="18" t="s">
        <v>49</v>
      </c>
      <c r="L24" s="20">
        <v>200</v>
      </c>
      <c r="M24" s="23"/>
      <c r="N24" s="21">
        <v>3.87</v>
      </c>
      <c r="O24" s="21">
        <v>3.48</v>
      </c>
      <c r="P24" s="21">
        <v>11.1</v>
      </c>
      <c r="Q24" s="21">
        <v>91.2</v>
      </c>
      <c r="R24" s="4">
        <v>690</v>
      </c>
    </row>
    <row r="25" spans="1:18" ht="18.75">
      <c r="A25" s="4"/>
      <c r="B25" s="18"/>
      <c r="C25" s="22"/>
      <c r="D25" s="23"/>
      <c r="E25" s="23"/>
      <c r="F25" s="23"/>
      <c r="G25" s="23"/>
      <c r="H25" s="23"/>
      <c r="I25" s="4"/>
      <c r="J25" s="61"/>
      <c r="K25" s="18" t="s">
        <v>10</v>
      </c>
      <c r="L25" s="20">
        <v>40</v>
      </c>
      <c r="M25" s="23"/>
      <c r="N25" s="21">
        <v>3.04</v>
      </c>
      <c r="O25" s="21">
        <v>0.32</v>
      </c>
      <c r="P25" s="21">
        <v>19.68</v>
      </c>
      <c r="Q25" s="21">
        <v>104.5</v>
      </c>
      <c r="R25" s="4"/>
    </row>
    <row r="26" spans="1:18" ht="18.75">
      <c r="A26" s="4"/>
      <c r="B26" s="27"/>
      <c r="C26" s="28"/>
      <c r="D26" s="29"/>
      <c r="E26" s="29"/>
      <c r="F26" s="29"/>
      <c r="G26" s="29"/>
      <c r="H26" s="29"/>
      <c r="I26" s="7"/>
      <c r="J26" s="7"/>
      <c r="K26" s="18" t="s">
        <v>14</v>
      </c>
      <c r="L26" s="20">
        <v>10</v>
      </c>
      <c r="M26" s="21"/>
      <c r="N26" s="21">
        <v>2.3199999999999998</v>
      </c>
      <c r="O26" s="21">
        <v>2.95</v>
      </c>
      <c r="P26" s="21">
        <v>0</v>
      </c>
      <c r="Q26" s="19">
        <v>35.83</v>
      </c>
      <c r="R26" s="4">
        <v>97</v>
      </c>
    </row>
    <row r="27" spans="1:18" ht="37.5">
      <c r="A27" s="62" t="s">
        <v>58</v>
      </c>
      <c r="B27" s="27"/>
      <c r="C27" s="28">
        <v>512</v>
      </c>
      <c r="D27" s="29">
        <v>49.15</v>
      </c>
      <c r="E27" s="29">
        <f t="shared" ref="E27:H27" si="1">SUM(E20:E26)</f>
        <v>19.600000000000001</v>
      </c>
      <c r="F27" s="29">
        <f t="shared" si="1"/>
        <v>19.78</v>
      </c>
      <c r="G27" s="29">
        <f t="shared" si="1"/>
        <v>77.789999999999992</v>
      </c>
      <c r="H27" s="29">
        <f t="shared" si="1"/>
        <v>552.48</v>
      </c>
      <c r="I27" s="7"/>
      <c r="J27" s="62" t="s">
        <v>58</v>
      </c>
      <c r="K27" s="27"/>
      <c r="L27" s="28">
        <f t="shared" ref="L27:Q27" si="2">SUM(L20:L26)</f>
        <v>550</v>
      </c>
      <c r="M27" s="29">
        <v>49.15</v>
      </c>
      <c r="N27" s="29">
        <f t="shared" si="2"/>
        <v>20.48</v>
      </c>
      <c r="O27" s="29">
        <f t="shared" si="2"/>
        <v>21.07</v>
      </c>
      <c r="P27" s="29">
        <f t="shared" si="2"/>
        <v>83.699999999999989</v>
      </c>
      <c r="Q27" s="29">
        <f t="shared" si="2"/>
        <v>633.55000000000007</v>
      </c>
      <c r="R27" s="31"/>
    </row>
    <row r="28" spans="1:18" ht="37.5">
      <c r="A28" s="61" t="s">
        <v>61</v>
      </c>
      <c r="B28" s="36"/>
      <c r="C28" s="37"/>
      <c r="D28" s="38"/>
      <c r="E28" s="19"/>
      <c r="F28" s="19"/>
      <c r="G28" s="19"/>
      <c r="H28" s="38"/>
      <c r="I28" s="6"/>
      <c r="J28" s="61" t="s">
        <v>66</v>
      </c>
      <c r="K28" s="36"/>
      <c r="L28" s="37"/>
      <c r="M28" s="38"/>
      <c r="N28" s="19"/>
      <c r="O28" s="19"/>
      <c r="P28" s="19"/>
      <c r="Q28" s="38"/>
      <c r="R28" s="6"/>
    </row>
    <row r="29" spans="1:18" ht="37.5">
      <c r="A29" s="7" t="s">
        <v>42</v>
      </c>
      <c r="B29" s="18" t="s">
        <v>15</v>
      </c>
      <c r="C29" s="17">
        <v>250</v>
      </c>
      <c r="D29" s="19"/>
      <c r="E29" s="19">
        <v>16.25</v>
      </c>
      <c r="F29" s="19">
        <v>6.15</v>
      </c>
      <c r="G29" s="19">
        <v>27</v>
      </c>
      <c r="H29" s="19">
        <v>211.13</v>
      </c>
      <c r="I29" s="4">
        <v>302</v>
      </c>
      <c r="J29" s="7" t="s">
        <v>42</v>
      </c>
      <c r="K29" s="18" t="s">
        <v>94</v>
      </c>
      <c r="L29" s="17">
        <v>250</v>
      </c>
      <c r="M29" s="19"/>
      <c r="N29" s="19">
        <v>16.600000000000001</v>
      </c>
      <c r="O29" s="19">
        <v>6.77</v>
      </c>
      <c r="P29" s="19">
        <v>28</v>
      </c>
      <c r="Q29" s="19">
        <v>213.63</v>
      </c>
      <c r="R29" s="17">
        <v>302</v>
      </c>
    </row>
    <row r="30" spans="1:18" ht="18.75">
      <c r="A30" s="62"/>
      <c r="B30" s="18" t="s">
        <v>95</v>
      </c>
      <c r="C30" s="17">
        <v>100</v>
      </c>
      <c r="D30" s="19"/>
      <c r="E30" s="19">
        <v>4</v>
      </c>
      <c r="F30" s="19">
        <v>14</v>
      </c>
      <c r="G30" s="19">
        <v>36</v>
      </c>
      <c r="H30" s="19">
        <v>282</v>
      </c>
      <c r="I30" s="4"/>
      <c r="J30" s="4"/>
      <c r="K30" s="18" t="s">
        <v>96</v>
      </c>
      <c r="L30" s="17">
        <v>100</v>
      </c>
      <c r="M30" s="19"/>
      <c r="N30" s="19">
        <v>4</v>
      </c>
      <c r="O30" s="19">
        <v>14</v>
      </c>
      <c r="P30" s="19">
        <v>36</v>
      </c>
      <c r="Q30" s="19">
        <v>282</v>
      </c>
      <c r="R30" s="17"/>
    </row>
    <row r="31" spans="1:18" ht="18.75">
      <c r="A31" s="87"/>
      <c r="B31" s="18" t="s">
        <v>13</v>
      </c>
      <c r="C31" s="22" t="s">
        <v>24</v>
      </c>
      <c r="D31" s="23"/>
      <c r="E31" s="23">
        <v>0.3</v>
      </c>
      <c r="F31" s="23">
        <v>0.05</v>
      </c>
      <c r="G31" s="23">
        <v>15.2</v>
      </c>
      <c r="H31" s="23">
        <v>60</v>
      </c>
      <c r="I31" s="4">
        <v>686</v>
      </c>
      <c r="J31" s="4"/>
      <c r="K31" s="18" t="s">
        <v>13</v>
      </c>
      <c r="L31" s="22" t="s">
        <v>24</v>
      </c>
      <c r="M31" s="23"/>
      <c r="N31" s="23">
        <v>0.3</v>
      </c>
      <c r="O31" s="23">
        <v>0.05</v>
      </c>
      <c r="P31" s="23">
        <v>15.2</v>
      </c>
      <c r="Q31" s="23">
        <v>60</v>
      </c>
      <c r="R31" s="4">
        <v>686</v>
      </c>
    </row>
    <row r="32" spans="1:18" ht="18.75">
      <c r="A32" s="4"/>
      <c r="B32" s="60" t="s">
        <v>52</v>
      </c>
      <c r="C32" s="54" t="s">
        <v>35</v>
      </c>
      <c r="D32" s="52"/>
      <c r="E32" s="51">
        <v>0.6</v>
      </c>
      <c r="F32" s="51">
        <v>0.6</v>
      </c>
      <c r="G32" s="51">
        <v>6.7</v>
      </c>
      <c r="H32" s="52">
        <v>66.599999999999994</v>
      </c>
      <c r="I32" s="4"/>
      <c r="J32" s="62"/>
      <c r="K32" s="60" t="s">
        <v>52</v>
      </c>
      <c r="L32" s="54" t="s">
        <v>35</v>
      </c>
      <c r="M32" s="52"/>
      <c r="N32" s="51">
        <v>0.6</v>
      </c>
      <c r="O32" s="51">
        <v>0.6</v>
      </c>
      <c r="P32" s="51">
        <v>6.7</v>
      </c>
      <c r="Q32" s="52">
        <v>66.599999999999994</v>
      </c>
      <c r="R32" s="9"/>
    </row>
    <row r="33" spans="1:18" ht="37.5">
      <c r="A33" s="62" t="s">
        <v>58</v>
      </c>
      <c r="B33" s="27"/>
      <c r="C33" s="31">
        <v>689</v>
      </c>
      <c r="D33" s="33">
        <v>49.15</v>
      </c>
      <c r="E33" s="33">
        <f t="shared" ref="E33:H33" si="3">SUM(E29:E32)</f>
        <v>21.150000000000002</v>
      </c>
      <c r="F33" s="33">
        <f t="shared" si="3"/>
        <v>20.8</v>
      </c>
      <c r="G33" s="33">
        <f t="shared" si="3"/>
        <v>84.9</v>
      </c>
      <c r="H33" s="33">
        <f t="shared" si="3"/>
        <v>619.73</v>
      </c>
      <c r="I33" s="7"/>
      <c r="J33" s="62" t="s">
        <v>58</v>
      </c>
      <c r="K33" s="27"/>
      <c r="L33" s="28">
        <v>689</v>
      </c>
      <c r="M33" s="29">
        <v>49.15</v>
      </c>
      <c r="N33" s="29">
        <f t="shared" ref="N33:Q33" si="4">SUM(N29:N32)</f>
        <v>21.500000000000004</v>
      </c>
      <c r="O33" s="29">
        <f t="shared" si="4"/>
        <v>21.42</v>
      </c>
      <c r="P33" s="29">
        <f t="shared" si="4"/>
        <v>85.9</v>
      </c>
      <c r="Q33" s="29">
        <f t="shared" si="4"/>
        <v>622.23</v>
      </c>
      <c r="R33" s="31"/>
    </row>
    <row r="34" spans="1:18" ht="37.5">
      <c r="A34" s="61" t="s">
        <v>62</v>
      </c>
      <c r="B34" s="36"/>
      <c r="C34" s="37"/>
      <c r="D34" s="38"/>
      <c r="E34" s="19"/>
      <c r="F34" s="19"/>
      <c r="G34" s="19"/>
      <c r="H34" s="38"/>
      <c r="I34" s="6"/>
      <c r="J34" s="61" t="s">
        <v>67</v>
      </c>
      <c r="K34" s="36"/>
      <c r="L34" s="37"/>
      <c r="M34" s="38"/>
      <c r="N34" s="19"/>
      <c r="O34" s="19"/>
      <c r="P34" s="19"/>
      <c r="Q34" s="38"/>
      <c r="R34" s="6"/>
    </row>
    <row r="35" spans="1:18" ht="37.5">
      <c r="A35" s="7" t="s">
        <v>42</v>
      </c>
      <c r="B35" s="18" t="s">
        <v>19</v>
      </c>
      <c r="C35" s="17">
        <v>90</v>
      </c>
      <c r="D35" s="19"/>
      <c r="E35" s="19">
        <v>9.6300000000000008</v>
      </c>
      <c r="F35" s="19">
        <v>11.63</v>
      </c>
      <c r="G35" s="19">
        <v>21.95</v>
      </c>
      <c r="H35" s="19">
        <v>232.78</v>
      </c>
      <c r="I35" s="4">
        <v>498</v>
      </c>
      <c r="J35" s="7" t="s">
        <v>42</v>
      </c>
      <c r="K35" s="18" t="s">
        <v>20</v>
      </c>
      <c r="L35" s="17" t="s">
        <v>21</v>
      </c>
      <c r="M35" s="19"/>
      <c r="N35" s="19">
        <v>13.47</v>
      </c>
      <c r="O35" s="19">
        <v>12.4</v>
      </c>
      <c r="P35" s="19">
        <v>7.04</v>
      </c>
      <c r="Q35" s="19">
        <v>164.8</v>
      </c>
      <c r="R35" s="17">
        <v>374</v>
      </c>
    </row>
    <row r="36" spans="1:18" ht="18.75">
      <c r="A36" s="4"/>
      <c r="B36" s="18" t="s">
        <v>22</v>
      </c>
      <c r="C36" s="20">
        <v>150</v>
      </c>
      <c r="D36" s="21"/>
      <c r="E36" s="21">
        <v>3.3</v>
      </c>
      <c r="F36" s="21">
        <v>5.44</v>
      </c>
      <c r="G36" s="21">
        <v>22.21</v>
      </c>
      <c r="H36" s="21">
        <v>151.4</v>
      </c>
      <c r="I36" s="4">
        <v>520</v>
      </c>
      <c r="J36" s="17"/>
      <c r="K36" s="18" t="s">
        <v>22</v>
      </c>
      <c r="L36" s="20">
        <v>130</v>
      </c>
      <c r="M36" s="21"/>
      <c r="N36" s="21">
        <v>2.66</v>
      </c>
      <c r="O36" s="21">
        <v>4.5999999999999996</v>
      </c>
      <c r="P36" s="21">
        <v>17.18</v>
      </c>
      <c r="Q36" s="21">
        <v>120.81</v>
      </c>
      <c r="R36" s="4">
        <v>520</v>
      </c>
    </row>
    <row r="37" spans="1:18" ht="37.5">
      <c r="A37" s="17"/>
      <c r="B37" s="18" t="s">
        <v>38</v>
      </c>
      <c r="C37" s="22">
        <v>20</v>
      </c>
      <c r="D37" s="23"/>
      <c r="E37" s="23">
        <v>0.59</v>
      </c>
      <c r="F37" s="23">
        <v>0.03</v>
      </c>
      <c r="G37" s="23">
        <v>1.19</v>
      </c>
      <c r="H37" s="23">
        <v>7.4</v>
      </c>
      <c r="I37" s="17"/>
      <c r="J37" s="4"/>
      <c r="K37" s="18" t="s">
        <v>93</v>
      </c>
      <c r="L37" s="17">
        <v>25</v>
      </c>
      <c r="M37" s="19"/>
      <c r="N37" s="19">
        <v>0.3</v>
      </c>
      <c r="O37" s="19">
        <v>1</v>
      </c>
      <c r="P37" s="19">
        <v>5.3</v>
      </c>
      <c r="Q37" s="19">
        <v>28.3</v>
      </c>
      <c r="R37" s="9">
        <v>45</v>
      </c>
    </row>
    <row r="38" spans="1:18" ht="18.75">
      <c r="A38" s="4"/>
      <c r="B38" s="18" t="s">
        <v>47</v>
      </c>
      <c r="C38" s="20">
        <v>200</v>
      </c>
      <c r="D38" s="21"/>
      <c r="E38" s="21">
        <v>1.1399999999999999</v>
      </c>
      <c r="F38" s="21">
        <v>0.66</v>
      </c>
      <c r="G38" s="21">
        <v>6.82</v>
      </c>
      <c r="H38" s="19">
        <v>37.799999999999997</v>
      </c>
      <c r="I38" s="4">
        <v>692</v>
      </c>
      <c r="J38" s="4"/>
      <c r="K38" s="18" t="s">
        <v>9</v>
      </c>
      <c r="L38" s="22" t="s">
        <v>25</v>
      </c>
      <c r="M38" s="23"/>
      <c r="N38" s="23">
        <v>0.19</v>
      </c>
      <c r="O38" s="23">
        <v>0.04</v>
      </c>
      <c r="P38" s="23">
        <v>6.42</v>
      </c>
      <c r="Q38" s="23">
        <v>43.9</v>
      </c>
      <c r="R38" s="4">
        <v>685</v>
      </c>
    </row>
    <row r="39" spans="1:18" ht="18.75">
      <c r="A39" s="4"/>
      <c r="B39" s="18" t="s">
        <v>10</v>
      </c>
      <c r="C39" s="20">
        <v>40</v>
      </c>
      <c r="D39" s="23"/>
      <c r="E39" s="21">
        <v>3.04</v>
      </c>
      <c r="F39" s="21">
        <v>0.32</v>
      </c>
      <c r="G39" s="21">
        <v>19.68</v>
      </c>
      <c r="H39" s="21">
        <v>104.5</v>
      </c>
      <c r="I39" s="4"/>
      <c r="J39" s="62"/>
      <c r="K39" s="18" t="s">
        <v>10</v>
      </c>
      <c r="L39" s="20">
        <v>40</v>
      </c>
      <c r="M39" s="23"/>
      <c r="N39" s="21">
        <v>3.04</v>
      </c>
      <c r="O39" s="21">
        <v>0.32</v>
      </c>
      <c r="P39" s="21">
        <v>19.68</v>
      </c>
      <c r="Q39" s="21">
        <v>104.5</v>
      </c>
      <c r="R39" s="4"/>
    </row>
    <row r="40" spans="1:18" ht="18.75">
      <c r="A40" s="4"/>
      <c r="B40" s="18"/>
      <c r="C40" s="20"/>
      <c r="D40" s="21"/>
      <c r="E40" s="21"/>
      <c r="F40" s="21"/>
      <c r="G40" s="21"/>
      <c r="H40" s="19"/>
      <c r="I40" s="4"/>
      <c r="J40" s="62"/>
      <c r="K40" s="30" t="s">
        <v>36</v>
      </c>
      <c r="L40" s="17" t="s">
        <v>35</v>
      </c>
      <c r="M40" s="19"/>
      <c r="N40" s="19">
        <v>1.8</v>
      </c>
      <c r="O40" s="19">
        <v>2.86</v>
      </c>
      <c r="P40" s="19">
        <v>31.44</v>
      </c>
      <c r="Q40" s="19">
        <v>139.4</v>
      </c>
      <c r="R40" s="4"/>
    </row>
    <row r="41" spans="1:18" ht="37.5">
      <c r="A41" s="62" t="s">
        <v>58</v>
      </c>
      <c r="B41" s="27"/>
      <c r="C41" s="28">
        <f t="shared" ref="C41:H41" si="5">SUM(C35:C40)</f>
        <v>500</v>
      </c>
      <c r="D41" s="29">
        <v>49.15</v>
      </c>
      <c r="E41" s="29">
        <f t="shared" si="5"/>
        <v>17.7</v>
      </c>
      <c r="F41" s="29">
        <f t="shared" si="5"/>
        <v>18.080000000000002</v>
      </c>
      <c r="G41" s="29">
        <f t="shared" si="5"/>
        <v>71.849999999999994</v>
      </c>
      <c r="H41" s="29">
        <f t="shared" si="5"/>
        <v>533.88</v>
      </c>
      <c r="I41" s="7"/>
      <c r="J41" s="62" t="s">
        <v>58</v>
      </c>
      <c r="K41" s="27"/>
      <c r="L41" s="28">
        <v>572</v>
      </c>
      <c r="M41" s="29">
        <v>49.15</v>
      </c>
      <c r="N41" s="29">
        <f>SUM(N35:N40)</f>
        <v>21.460000000000004</v>
      </c>
      <c r="O41" s="29">
        <f>SUM(O35:O40)</f>
        <v>21.22</v>
      </c>
      <c r="P41" s="29">
        <f>SUM(P35:P40)</f>
        <v>87.06</v>
      </c>
      <c r="Q41" s="29">
        <f>SUM(Q35:Q40)</f>
        <v>601.71</v>
      </c>
      <c r="R41" s="31"/>
    </row>
    <row r="42" spans="1:18" ht="18.75">
      <c r="A42" s="4"/>
      <c r="B42" s="4"/>
      <c r="C42" s="18"/>
      <c r="D42" s="22"/>
      <c r="E42" s="23"/>
      <c r="F42" s="23"/>
      <c r="G42" s="23"/>
      <c r="H42" s="23"/>
      <c r="I42" s="4"/>
      <c r="J42" s="4"/>
      <c r="K42" s="63"/>
      <c r="L42" s="63"/>
      <c r="M42" s="64"/>
      <c r="N42" s="64"/>
      <c r="O42" s="64"/>
      <c r="P42" s="64"/>
      <c r="Q42" s="64"/>
      <c r="R42" s="4"/>
    </row>
    <row r="43" spans="1:18" ht="18.75">
      <c r="A43" s="87"/>
      <c r="B43" s="40"/>
      <c r="C43" s="42"/>
      <c r="D43" s="42"/>
      <c r="E43" s="42"/>
      <c r="F43" s="42"/>
      <c r="G43" s="42"/>
      <c r="H43" s="42"/>
      <c r="I43" s="42"/>
      <c r="J43" s="87"/>
      <c r="K43" s="40"/>
      <c r="L43" s="40"/>
      <c r="M43" s="42"/>
      <c r="N43" s="42"/>
      <c r="O43" s="42"/>
      <c r="P43" s="42"/>
      <c r="Q43" s="42"/>
      <c r="R43" s="42"/>
    </row>
    <row r="44" spans="1:18" ht="18.75">
      <c r="A44" s="87"/>
      <c r="B44" s="40"/>
      <c r="C44" s="42"/>
      <c r="D44" s="42"/>
      <c r="E44" s="42"/>
      <c r="F44" s="42"/>
      <c r="G44" s="42"/>
      <c r="H44" s="42"/>
      <c r="I44" s="42"/>
      <c r="J44" s="87"/>
      <c r="K44" s="40" t="s">
        <v>68</v>
      </c>
      <c r="L44" s="40"/>
      <c r="M44" s="42"/>
      <c r="N44" s="68">
        <f>E11+E18+E27+E33+E41+N11+N18+N27+N33+N41</f>
        <v>199.32000000000002</v>
      </c>
      <c r="O44" s="68">
        <f t="shared" ref="O44:Q44" si="6">F11+F18+F27+F33+F41+O11+O18+O27+O33+O41</f>
        <v>201.00999999999996</v>
      </c>
      <c r="P44" s="68">
        <f t="shared" si="6"/>
        <v>802.8</v>
      </c>
      <c r="Q44" s="68">
        <f t="shared" si="6"/>
        <v>5950.45</v>
      </c>
      <c r="R44" s="42"/>
    </row>
    <row r="45" spans="1:18" ht="18.75">
      <c r="A45" s="87"/>
      <c r="B45" s="40"/>
      <c r="C45" s="40"/>
      <c r="D45" s="42"/>
      <c r="E45" s="42"/>
      <c r="F45" s="42"/>
      <c r="G45" s="42"/>
      <c r="H45" s="42"/>
      <c r="I45" s="42"/>
      <c r="J45" s="87"/>
      <c r="K45" s="40"/>
      <c r="L45" s="40"/>
      <c r="M45" s="42"/>
      <c r="N45" s="68">
        <f>N44/10</f>
        <v>19.932000000000002</v>
      </c>
      <c r="O45" s="68">
        <f t="shared" ref="O45:Q45" si="7">O44/10</f>
        <v>20.100999999999996</v>
      </c>
      <c r="P45" s="68">
        <f t="shared" si="7"/>
        <v>80.28</v>
      </c>
      <c r="Q45" s="68">
        <f t="shared" si="7"/>
        <v>595.04499999999996</v>
      </c>
      <c r="R45" s="42"/>
    </row>
    <row r="46" spans="1:18" ht="18.75">
      <c r="A46" s="87"/>
      <c r="B46" s="40"/>
      <c r="C46" s="40"/>
      <c r="D46" s="42"/>
      <c r="E46" s="42"/>
      <c r="F46" s="42"/>
      <c r="G46" s="42"/>
      <c r="H46" s="42"/>
      <c r="I46" s="42"/>
      <c r="J46" s="87"/>
      <c r="K46" s="40" t="s">
        <v>23</v>
      </c>
      <c r="L46" s="40"/>
      <c r="M46" s="42"/>
      <c r="N46" s="67">
        <v>1</v>
      </c>
      <c r="O46" s="67">
        <v>1</v>
      </c>
      <c r="P46" s="67">
        <v>4</v>
      </c>
      <c r="Q46" s="42"/>
      <c r="R46" s="42"/>
    </row>
  </sheetData>
  <mergeCells count="16">
    <mergeCell ref="R3:R4"/>
    <mergeCell ref="B1:G1"/>
    <mergeCell ref="B2:Q2"/>
    <mergeCell ref="A3:A4"/>
    <mergeCell ref="B3:B4"/>
    <mergeCell ref="C3:C4"/>
    <mergeCell ref="D3:D4"/>
    <mergeCell ref="E3:G3"/>
    <mergeCell ref="H3:H4"/>
    <mergeCell ref="I3:I4"/>
    <mergeCell ref="J3:J4"/>
    <mergeCell ref="K3:K4"/>
    <mergeCell ref="L3:L4"/>
    <mergeCell ref="M3:M4"/>
    <mergeCell ref="N3:P3"/>
    <mergeCell ref="Q3:Q4"/>
  </mergeCells>
  <pageMargins left="0.7" right="0.7" top="0.75" bottom="0.75" header="0.3" footer="0.3"/>
  <pageSetup paperSize="9" scale="6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завтр 1-4</vt:lpstr>
      <vt:lpstr>завтрак 96,00</vt:lpstr>
      <vt:lpstr>ОВЗ 1-4 186,00</vt:lpstr>
      <vt:lpstr>завт 1-4 № 3</vt:lpstr>
      <vt:lpstr>ОВЗ 5-11 196,00</vt:lpstr>
      <vt:lpstr>обед (2 бл)</vt:lpstr>
      <vt:lpstr>завтр 1-4 № 3</vt:lpstr>
      <vt:lpstr>завтр 1-4 №4,8,16</vt:lpstr>
      <vt:lpstr>завтрак 1-4 №1</vt:lpstr>
      <vt:lpstr>завтрак 5-11</vt:lpstr>
      <vt:lpstr>обед  5-11</vt:lpstr>
      <vt:lpstr>таблица</vt:lpstr>
      <vt:lpstr>обед 1-4</vt:lpstr>
      <vt:lpstr>обед 5-11</vt:lpstr>
      <vt:lpstr>'завтр 1-4'!Область_печати</vt:lpstr>
      <vt:lpstr>'завтрак 5-11'!Область_печати</vt:lpstr>
      <vt:lpstr>'завтрак 96,00'!Область_печати</vt:lpstr>
      <vt:lpstr>'обед  5-11'!Область_печати</vt:lpstr>
      <vt:lpstr>'ОВЗ 1-4 186,00'!Область_печати</vt:lpstr>
      <vt:lpstr>'ОВЗ 5-11 196,00'!Область_печати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2025-09-24T13:44:52Z</dcterms:modified>
</cp:coreProperties>
</file>